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0" windowWidth="15480" windowHeight="11640"/>
  </bookViews>
  <sheets>
    <sheet name="843-1MM-01" sheetId="1" r:id="rId1"/>
  </sheets>
  <definedNames>
    <definedName name="_xlnm.Print_Titles" localSheetId="0">'843-1MM-01'!$9:$10</definedName>
    <definedName name="_xlnm.Print_Area" localSheetId="0">'843-1MM-01'!$A$1:$AH$31</definedName>
  </definedNames>
  <calcPr calcId="124519"/>
</workbook>
</file>

<file path=xl/calcChain.xml><?xml version="1.0" encoding="utf-8"?>
<calcChain xmlns="http://schemas.openxmlformats.org/spreadsheetml/2006/main">
  <c r="AH12" i="1"/>
  <c r="AH13"/>
  <c r="AH14"/>
  <c r="AH15"/>
  <c r="AH16"/>
  <c r="AH17"/>
  <c r="AH18"/>
  <c r="AH19"/>
  <c r="AH20"/>
  <c r="AH21"/>
  <c r="AH22"/>
  <c r="AH23"/>
  <c r="AH24"/>
  <c r="AH25"/>
  <c r="AH26"/>
  <c r="AH27"/>
  <c r="AH11"/>
  <c r="AE27"/>
  <c r="AE23"/>
  <c r="AE22"/>
  <c r="AE21"/>
  <c r="AE20"/>
  <c r="AE17"/>
  <c r="AE16"/>
  <c r="AE13"/>
  <c r="AE12"/>
  <c r="AB27"/>
  <c r="AB24"/>
  <c r="AB23"/>
  <c r="AB17"/>
  <c r="AB18"/>
  <c r="AB16"/>
  <c r="AB13"/>
  <c r="Y27"/>
  <c r="Y23"/>
  <c r="Y21"/>
  <c r="Y18"/>
  <c r="V27"/>
  <c r="V23"/>
  <c r="V19"/>
  <c r="V17"/>
  <c r="V16"/>
  <c r="S27"/>
  <c r="S14"/>
  <c r="P12"/>
  <c r="P13"/>
  <c r="P14"/>
  <c r="P15"/>
  <c r="P16"/>
  <c r="P17"/>
  <c r="P18"/>
  <c r="P19"/>
  <c r="P20"/>
  <c r="P21"/>
  <c r="P22"/>
  <c r="P23"/>
  <c r="P24"/>
  <c r="P25"/>
  <c r="P26"/>
  <c r="P27"/>
  <c r="P11"/>
  <c r="M12"/>
  <c r="M13"/>
  <c r="M14"/>
  <c r="M15"/>
  <c r="M16"/>
  <c r="M17"/>
  <c r="M18"/>
  <c r="M19"/>
  <c r="M20"/>
  <c r="M21"/>
  <c r="M22"/>
  <c r="M23"/>
  <c r="M24"/>
  <c r="M25"/>
  <c r="M26"/>
  <c r="M27"/>
  <c r="M11"/>
  <c r="J18"/>
  <c r="J16"/>
  <c r="J13"/>
  <c r="J12"/>
  <c r="G12"/>
  <c r="G13"/>
  <c r="G14"/>
  <c r="G15"/>
  <c r="G16"/>
  <c r="G17"/>
  <c r="G18"/>
  <c r="G19"/>
  <c r="G20"/>
  <c r="G21"/>
  <c r="G22"/>
  <c r="G23"/>
  <c r="G24"/>
  <c r="G25"/>
  <c r="G26"/>
  <c r="G27"/>
  <c r="G11"/>
  <c r="D27"/>
  <c r="D21"/>
  <c r="D22"/>
  <c r="D23"/>
  <c r="D24"/>
  <c r="D25"/>
  <c r="D20"/>
  <c r="D13"/>
  <c r="D14"/>
  <c r="D15"/>
  <c r="D16"/>
  <c r="D17"/>
  <c r="D12"/>
  <c r="K27" l="1"/>
  <c r="AG12"/>
  <c r="AG13"/>
  <c r="AG14"/>
  <c r="AG15"/>
  <c r="AG16"/>
  <c r="AG17"/>
  <c r="AG18"/>
  <c r="AG19"/>
  <c r="AG20"/>
  <c r="AG21"/>
  <c r="AG22"/>
  <c r="AG23"/>
  <c r="AG24"/>
  <c r="AG25"/>
  <c r="AG26"/>
  <c r="AG11"/>
  <c r="AF12"/>
  <c r="AF13"/>
  <c r="AF14"/>
  <c r="AF15"/>
  <c r="AF16"/>
  <c r="AF17"/>
  <c r="AF18"/>
  <c r="AF19"/>
  <c r="AF20"/>
  <c r="AF21"/>
  <c r="AF22"/>
  <c r="AF23"/>
  <c r="AF24"/>
  <c r="AF25"/>
  <c r="AF26"/>
  <c r="AF11"/>
  <c r="L27" l="1"/>
  <c r="E27"/>
  <c r="F27"/>
  <c r="Z27" l="1"/>
  <c r="W27"/>
  <c r="N27"/>
  <c r="B27"/>
  <c r="AA27" l="1"/>
  <c r="X27"/>
  <c r="O27"/>
  <c r="I27" l="1"/>
  <c r="J27" s="1"/>
  <c r="H27"/>
  <c r="AD27" l="1"/>
  <c r="T27"/>
  <c r="Q27"/>
  <c r="C27"/>
  <c r="U27"/>
  <c r="R27"/>
  <c r="AG27" l="1"/>
  <c r="AC27"/>
  <c r="AF27" l="1"/>
</calcChain>
</file>

<file path=xl/sharedStrings.xml><?xml version="1.0" encoding="utf-8"?>
<sst xmlns="http://schemas.openxmlformats.org/spreadsheetml/2006/main" count="77" uniqueCount="44">
  <si>
    <t>Наименование</t>
  </si>
  <si>
    <t>Всего</t>
  </si>
  <si>
    <t>Факт</t>
  </si>
  <si>
    <t>План</t>
  </si>
  <si>
    <t>%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</si>
  <si>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</si>
  <si>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</si>
  <si>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</si>
  <si>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</si>
  <si>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муниципального заказа и торговли администрации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</si>
  <si>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</si>
  <si>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</si>
  <si>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(тыс. руб.)</t>
  </si>
  <si>
    <t>Администрация Ленинского района города Ставрополя</t>
  </si>
  <si>
    <t>Администрация Промышленного района города Ставрополя</t>
  </si>
  <si>
    <t>Администрация Октябрьского района города Ставрополя</t>
  </si>
  <si>
    <t>Приложение 14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</si>
  <si>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</si>
  <si>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</si>
  <si>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</si>
  <si>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Социальные выплаты населению</t>
  </si>
  <si>
    <t>Обслуживание и погашение муниципального долга города Ставрополя</t>
  </si>
  <si>
    <t>Уплата налогов и сборов</t>
  </si>
  <si>
    <t>Контрольно - счетная палата города Ставрополя</t>
  </si>
  <si>
    <t>Комитет культуры и молодежной политики администрации города Ставрополя</t>
  </si>
  <si>
    <t>Комитет физической культуры и спорта администрации города Ставрополя</t>
  </si>
  <si>
    <t>ИТОГО</t>
  </si>
  <si>
    <t>-</t>
  </si>
  <si>
    <t>Финансовое обеспечение мероприятий, источником финансового обеспечения которых являются средства резервного фонда администрации города Ставрополя</t>
  </si>
  <si>
    <t>Финансовое обеспечение мероприятий, направленных на достижение целей, показателей и результатов соответствующих региональных и федеральных проектов (программ) в рамках реализации национальных проектов</t>
  </si>
  <si>
    <t>Исполнение иных расходных обязательств города Ставрополя, софинансирование которых осуществляется из федерального бюджета и бюджета Ставропольского края</t>
  </si>
  <si>
    <t>Финансовое обеспечение мероприятий, связанных с профилактикой и устранением последствий распространения коронавирусной инфекции, с предотвращением влияния ухудшения экономической ситуации на развитие отраслей экономики на территории города Ставрополя</t>
  </si>
  <si>
    <t xml:space="preserve">Предоставление субсидий муниципальным бюджетным учреждениям города Ставрополя и муниципальным автономным учреждениям города Ставрополя на выполнение муниципальных заданий в части расходов, указанных в абзацах 2 - 7 пункта 10 решения Ставропольской городской Думы от 06 декабря 2019 г. № 403 № «О бюджете города Ставрополя на 2020 год и плановый период 2021 и 2022 годов»
</t>
  </si>
  <si>
    <t>Оплата труда и начисления на  выплаты по оплате труда (фонд оплаты труда, иные выплаты работникам, взносы по обязательному социальному страхованию на выплаты по оплате труда и иные выплаты работников)</t>
  </si>
  <si>
    <t>Оплата коммунальных услуг и услуг связи</t>
  </si>
  <si>
    <t>Заместитель главы администрации города Ставрополя,</t>
  </si>
  <si>
    <t>руководитель комитета финансов и бюджета</t>
  </si>
  <si>
    <t xml:space="preserve">администрации города Ставрополя </t>
  </si>
  <si>
    <t>Н.А. Бондаренко</t>
  </si>
  <si>
    <t>Информация об исполнении приоритетных расходов бюджета города Ставрополя в ведомственной структуре расходов бюджета города за 2020 год</t>
  </si>
  <si>
    <t>к пояснительной записке к проекту решения</t>
  </si>
  <si>
    <t>Ставропольской городской Думы</t>
  </si>
  <si>
    <t>«Об отчете об исполнении бюджета</t>
  </si>
  <si>
    <t>города Ставрополя за 2020 год»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</si>
</sst>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_ ;\-#,##0.00\ "/>
    <numFmt numFmtId="168" formatCode="#,##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2" fillId="2" borderId="0" xfId="0" applyFont="1" applyFill="1"/>
    <xf numFmtId="0" fontId="2" fillId="2" borderId="0" xfId="0" applyFont="1" applyFill="1" applyBorder="1"/>
    <xf numFmtId="4" fontId="2" fillId="2" borderId="0" xfId="0" applyNumberFormat="1" applyFont="1" applyFill="1" applyBorder="1"/>
    <xf numFmtId="3" fontId="5" fillId="2" borderId="0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Border="1"/>
    <xf numFmtId="4" fontId="5" fillId="2" borderId="0" xfId="0" applyNumberFormat="1" applyFont="1" applyFill="1" applyAlignment="1">
      <alignment horizontal="right" vertical="center" wrapText="1"/>
    </xf>
    <xf numFmtId="0" fontId="5" fillId="2" borderId="0" xfId="0" applyFont="1" applyFill="1" applyAlignment="1">
      <alignment vertical="center" wrapText="1"/>
    </xf>
    <xf numFmtId="0" fontId="3" fillId="2" borderId="0" xfId="0" applyFont="1" applyFill="1"/>
    <xf numFmtId="0" fontId="5" fillId="2" borderId="0" xfId="0" applyFont="1" applyFill="1" applyAlignment="1">
      <alignment horizontal="left"/>
    </xf>
    <xf numFmtId="0" fontId="5" fillId="2" borderId="0" xfId="0" applyFont="1" applyFill="1" applyBorder="1" applyAlignment="1">
      <alignment horizontal="left"/>
    </xf>
    <xf numFmtId="0" fontId="3" fillId="2" borderId="0" xfId="0" applyFont="1" applyFill="1" applyBorder="1"/>
    <xf numFmtId="0" fontId="2" fillId="2" borderId="0" xfId="0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vertical="top"/>
    </xf>
    <xf numFmtId="168" fontId="5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 vertical="center" wrapText="1"/>
    </xf>
    <xf numFmtId="0" fontId="5" fillId="2" borderId="0" xfId="0" applyFont="1" applyFill="1" applyAlignment="1"/>
    <xf numFmtId="0" fontId="5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right" vertical="center" wrapText="1"/>
    </xf>
    <xf numFmtId="0" fontId="2" fillId="2" borderId="0" xfId="0" applyFont="1" applyFill="1" applyBorder="1" applyAlignment="1">
      <alignment horizontal="right"/>
    </xf>
    <xf numFmtId="0" fontId="6" fillId="2" borderId="0" xfId="0" applyFont="1" applyFill="1"/>
    <xf numFmtId="164" fontId="6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vertical="top"/>
    </xf>
    <xf numFmtId="164" fontId="7" fillId="2" borderId="1" xfId="0" applyNumberFormat="1" applyFont="1" applyFill="1" applyBorder="1" applyAlignment="1">
      <alignment horizontal="right" vertical="top"/>
    </xf>
    <xf numFmtId="0" fontId="2" fillId="2" borderId="0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/>
    </xf>
    <xf numFmtId="164" fontId="6" fillId="2" borderId="1" xfId="1" applyFont="1" applyFill="1" applyBorder="1" applyAlignment="1">
      <alignment horizontal="right" vertical="top"/>
    </xf>
    <xf numFmtId="164" fontId="7" fillId="2" borderId="1" xfId="1" applyFont="1" applyFill="1" applyBorder="1" applyAlignment="1">
      <alignment horizontal="right" vertical="top"/>
    </xf>
    <xf numFmtId="0" fontId="2" fillId="2" borderId="0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top" wrapText="1"/>
    </xf>
    <xf numFmtId="49" fontId="4" fillId="2" borderId="0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wrapText="1"/>
    </xf>
    <xf numFmtId="0" fontId="5" fillId="2" borderId="0" xfId="0" applyFont="1" applyFill="1" applyAlignment="1">
      <alignment horizontal="right" vertical="center" wrapText="1"/>
    </xf>
    <xf numFmtId="166" fontId="6" fillId="2" borderId="1" xfId="0" applyNumberFormat="1" applyFont="1" applyFill="1" applyBorder="1" applyAlignment="1">
      <alignment horizontal="right" vertical="top"/>
    </xf>
    <xf numFmtId="167" fontId="6" fillId="2" borderId="1" xfId="0" applyNumberFormat="1" applyFont="1" applyFill="1" applyBorder="1" applyAlignment="1">
      <alignment horizontal="right" vertical="top"/>
    </xf>
    <xf numFmtId="166" fontId="6" fillId="2" borderId="1" xfId="0" applyNumberFormat="1" applyFont="1" applyFill="1" applyBorder="1" applyAlignment="1">
      <alignment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31"/>
  <sheetViews>
    <sheetView tabSelected="1" topLeftCell="U7" zoomScaleSheetLayoutView="70" workbookViewId="0">
      <selection activeCell="AC9" sqref="AC9:AE9"/>
    </sheetView>
  </sheetViews>
  <sheetFormatPr defaultRowHeight="15.75"/>
  <cols>
    <col min="1" max="1" width="31.28515625" style="8" customWidth="1"/>
    <col min="2" max="3" width="11.7109375" style="1" customWidth="1"/>
    <col min="4" max="4" width="8.7109375" style="1" customWidth="1"/>
    <col min="5" max="6" width="12.7109375" style="1" customWidth="1"/>
    <col min="7" max="7" width="8.7109375" style="1" customWidth="1"/>
    <col min="8" max="9" width="15.7109375" style="1" customWidth="1"/>
    <col min="10" max="10" width="8.7109375" style="1" customWidth="1"/>
    <col min="11" max="12" width="13.7109375" style="1" customWidth="1"/>
    <col min="13" max="13" width="8.7109375" style="1" customWidth="1"/>
    <col min="14" max="15" width="11.7109375" style="1" customWidth="1"/>
    <col min="16" max="16" width="9.28515625" style="1" customWidth="1"/>
    <col min="17" max="18" width="12.7109375" style="1" customWidth="1"/>
    <col min="19" max="19" width="9.28515625" style="1" customWidth="1"/>
    <col min="20" max="20" width="15.7109375" style="1" customWidth="1"/>
    <col min="21" max="21" width="14.42578125" style="1" customWidth="1"/>
    <col min="22" max="22" width="9.28515625" style="1" customWidth="1"/>
    <col min="23" max="23" width="12.42578125" style="1" customWidth="1"/>
    <col min="24" max="24" width="11.85546875" style="1" customWidth="1"/>
    <col min="25" max="25" width="9.28515625" style="1" customWidth="1"/>
    <col min="26" max="26" width="15.42578125" style="1" customWidth="1"/>
    <col min="27" max="27" width="14.28515625" style="1" customWidth="1"/>
    <col min="28" max="28" width="9.28515625" style="1" customWidth="1"/>
    <col min="29" max="30" width="12.28515625" style="1" customWidth="1"/>
    <col min="31" max="31" width="9.28515625" style="1" customWidth="1"/>
    <col min="32" max="32" width="15.5703125" style="1" customWidth="1"/>
    <col min="33" max="33" width="15.85546875" style="1" customWidth="1"/>
    <col min="34" max="34" width="9.28515625" style="1" customWidth="1"/>
    <col min="35" max="35" width="18.5703125" style="1" customWidth="1"/>
    <col min="36" max="16384" width="9.140625" style="1"/>
  </cols>
  <sheetData>
    <row r="1" spans="1:34" ht="15.95" customHeight="1">
      <c r="AF1" s="9" t="s">
        <v>16</v>
      </c>
    </row>
    <row r="2" spans="1:34" ht="15.95" customHeight="1">
      <c r="A2" s="33"/>
      <c r="B2" s="33"/>
      <c r="C2" s="33"/>
      <c r="D2" s="33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10" t="s">
        <v>40</v>
      </c>
      <c r="AG2" s="2"/>
      <c r="AH2" s="2"/>
    </row>
    <row r="3" spans="1:34" ht="15.95" customHeight="1">
      <c r="A3" s="28"/>
      <c r="B3" s="28"/>
      <c r="C3" s="28"/>
      <c r="D3" s="28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10" t="s">
        <v>41</v>
      </c>
      <c r="AG3" s="2"/>
      <c r="AH3" s="2"/>
    </row>
    <row r="4" spans="1:34" ht="15.95" customHeight="1">
      <c r="A4" s="11"/>
      <c r="B4" s="1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10" t="s">
        <v>42</v>
      </c>
      <c r="AG4" s="2"/>
      <c r="AH4" s="2"/>
    </row>
    <row r="5" spans="1:34" ht="15.95" customHeight="1">
      <c r="A5" s="11"/>
      <c r="B5" s="13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10" t="s">
        <v>43</v>
      </c>
      <c r="AG5" s="2"/>
      <c r="AH5" s="2"/>
    </row>
    <row r="6" spans="1:34" ht="18.75" customHeight="1">
      <c r="A6" s="35" t="s">
        <v>39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</row>
    <row r="7" spans="1:34">
      <c r="A7" s="1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</row>
    <row r="8" spans="1:34">
      <c r="A8" s="11"/>
      <c r="B8" s="13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36" t="s">
        <v>12</v>
      </c>
      <c r="AH8" s="36"/>
    </row>
    <row r="9" spans="1:34" s="22" customFormat="1" ht="135" customHeight="1">
      <c r="A9" s="34" t="s">
        <v>0</v>
      </c>
      <c r="B9" s="34" t="s">
        <v>31</v>
      </c>
      <c r="C9" s="34"/>
      <c r="D9" s="34"/>
      <c r="E9" s="37" t="s">
        <v>33</v>
      </c>
      <c r="F9" s="38"/>
      <c r="G9" s="39"/>
      <c r="H9" s="34" t="s">
        <v>20</v>
      </c>
      <c r="I9" s="34"/>
      <c r="J9" s="34"/>
      <c r="K9" s="37" t="s">
        <v>34</v>
      </c>
      <c r="L9" s="38"/>
      <c r="M9" s="39"/>
      <c r="N9" s="34" t="s">
        <v>22</v>
      </c>
      <c r="O9" s="34"/>
      <c r="P9" s="34"/>
      <c r="Q9" s="34" t="s">
        <v>21</v>
      </c>
      <c r="R9" s="34"/>
      <c r="S9" s="34"/>
      <c r="T9" s="34" t="s">
        <v>32</v>
      </c>
      <c r="U9" s="34"/>
      <c r="V9" s="34"/>
      <c r="W9" s="37" t="s">
        <v>28</v>
      </c>
      <c r="X9" s="38"/>
      <c r="Y9" s="39"/>
      <c r="Z9" s="37" t="s">
        <v>29</v>
      </c>
      <c r="AA9" s="38"/>
      <c r="AB9" s="39"/>
      <c r="AC9" s="34" t="s">
        <v>30</v>
      </c>
      <c r="AD9" s="34"/>
      <c r="AE9" s="34"/>
      <c r="AF9" s="34" t="s">
        <v>1</v>
      </c>
      <c r="AG9" s="34"/>
      <c r="AH9" s="34"/>
    </row>
    <row r="10" spans="1:34" s="22" customFormat="1" ht="26.25" customHeight="1">
      <c r="A10" s="34"/>
      <c r="B10" s="23" t="s">
        <v>3</v>
      </c>
      <c r="C10" s="24" t="s">
        <v>2</v>
      </c>
      <c r="D10" s="24" t="s">
        <v>4</v>
      </c>
      <c r="E10" s="24" t="s">
        <v>3</v>
      </c>
      <c r="F10" s="24" t="s">
        <v>2</v>
      </c>
      <c r="G10" s="24" t="s">
        <v>4</v>
      </c>
      <c r="H10" s="24" t="s">
        <v>3</v>
      </c>
      <c r="I10" s="24" t="s">
        <v>2</v>
      </c>
      <c r="J10" s="24" t="s">
        <v>4</v>
      </c>
      <c r="K10" s="24" t="s">
        <v>3</v>
      </c>
      <c r="L10" s="24" t="s">
        <v>2</v>
      </c>
      <c r="M10" s="24" t="s">
        <v>4</v>
      </c>
      <c r="N10" s="24" t="s">
        <v>3</v>
      </c>
      <c r="O10" s="24" t="s">
        <v>2</v>
      </c>
      <c r="P10" s="24" t="s">
        <v>4</v>
      </c>
      <c r="Q10" s="24" t="s">
        <v>3</v>
      </c>
      <c r="R10" s="24" t="s">
        <v>2</v>
      </c>
      <c r="S10" s="24" t="s">
        <v>4</v>
      </c>
      <c r="T10" s="24" t="s">
        <v>3</v>
      </c>
      <c r="U10" s="24" t="s">
        <v>2</v>
      </c>
      <c r="V10" s="24" t="s">
        <v>4</v>
      </c>
      <c r="W10" s="24" t="s">
        <v>3</v>
      </c>
      <c r="X10" s="24" t="s">
        <v>2</v>
      </c>
      <c r="Y10" s="24" t="s">
        <v>4</v>
      </c>
      <c r="Z10" s="24" t="s">
        <v>3</v>
      </c>
      <c r="AA10" s="24" t="s">
        <v>2</v>
      </c>
      <c r="AB10" s="24" t="s">
        <v>4</v>
      </c>
      <c r="AC10" s="24" t="s">
        <v>3</v>
      </c>
      <c r="AD10" s="24" t="s">
        <v>2</v>
      </c>
      <c r="AE10" s="24" t="s">
        <v>4</v>
      </c>
      <c r="AF10" s="24" t="s">
        <v>3</v>
      </c>
      <c r="AG10" s="24" t="s">
        <v>2</v>
      </c>
      <c r="AH10" s="24" t="s">
        <v>4</v>
      </c>
    </row>
    <row r="11" spans="1:34" s="22" customFormat="1" ht="99.95" customHeight="1">
      <c r="A11" s="29" t="s">
        <v>5</v>
      </c>
      <c r="B11" s="25">
        <v>0</v>
      </c>
      <c r="C11" s="25">
        <v>0</v>
      </c>
      <c r="D11" s="25" t="s">
        <v>27</v>
      </c>
      <c r="E11" s="26">
        <v>48942.6</v>
      </c>
      <c r="F11" s="26">
        <v>48942.6</v>
      </c>
      <c r="G11" s="44">
        <f>ROUND(F11/E11*100,1)</f>
        <v>100</v>
      </c>
      <c r="H11" s="25">
        <v>0</v>
      </c>
      <c r="I11" s="25">
        <v>0</v>
      </c>
      <c r="J11" s="25" t="s">
        <v>27</v>
      </c>
      <c r="K11" s="25">
        <v>690</v>
      </c>
      <c r="L11" s="25">
        <v>618.27</v>
      </c>
      <c r="M11" s="42">
        <f>ROUND(L11/K11*100,1)</f>
        <v>89.6</v>
      </c>
      <c r="N11" s="31">
        <v>77.5</v>
      </c>
      <c r="O11" s="31">
        <v>77.5</v>
      </c>
      <c r="P11" s="42">
        <f>ROUND(O11/N11*100,1)</f>
        <v>100</v>
      </c>
      <c r="Q11" s="25">
        <v>0</v>
      </c>
      <c r="R11" s="25">
        <v>0</v>
      </c>
      <c r="S11" s="42">
        <v>0</v>
      </c>
      <c r="T11" s="25">
        <v>0</v>
      </c>
      <c r="U11" s="25">
        <v>0</v>
      </c>
      <c r="V11" s="42">
        <v>0</v>
      </c>
      <c r="W11" s="25">
        <v>0</v>
      </c>
      <c r="X11" s="25">
        <v>0</v>
      </c>
      <c r="Y11" s="42">
        <v>0</v>
      </c>
      <c r="Z11" s="25">
        <v>0</v>
      </c>
      <c r="AA11" s="25">
        <v>0</v>
      </c>
      <c r="AB11" s="42">
        <v>0</v>
      </c>
      <c r="AC11" s="31">
        <v>0</v>
      </c>
      <c r="AD11" s="25">
        <v>0</v>
      </c>
      <c r="AE11" s="25">
        <v>0</v>
      </c>
      <c r="AF11" s="27">
        <f>SUM(B11+E11+H11+K11+N11+Q11+T11+W11+Z11+AC11)</f>
        <v>49710.1</v>
      </c>
      <c r="AG11" s="25">
        <f>SUM(C11+F11+I11+L11+O11+R11+U11+X11+AA11+AD11)</f>
        <v>49638.369999999995</v>
      </c>
      <c r="AH11" s="42">
        <f>ROUND(AG11/AF11*100,1)</f>
        <v>99.9</v>
      </c>
    </row>
    <row r="12" spans="1:34" s="22" customFormat="1" ht="99.95" customHeight="1">
      <c r="A12" s="29" t="s">
        <v>6</v>
      </c>
      <c r="B12" s="25">
        <v>342.55</v>
      </c>
      <c r="C12" s="25">
        <v>342.55</v>
      </c>
      <c r="D12" s="42">
        <f>ROUND(C12/B12*100,1)</f>
        <v>100</v>
      </c>
      <c r="E12" s="26">
        <v>230667.27</v>
      </c>
      <c r="F12" s="26">
        <v>230276.5</v>
      </c>
      <c r="G12" s="44">
        <f t="shared" ref="G12:G27" si="0">ROUND(F12/E12*100,1)</f>
        <v>99.8</v>
      </c>
      <c r="H12" s="25">
        <v>5.4</v>
      </c>
      <c r="I12" s="25">
        <v>5.4</v>
      </c>
      <c r="J12" s="42">
        <f>ROUND(I12/H12*100,1)</f>
        <v>100</v>
      </c>
      <c r="K12" s="25">
        <v>25030.240000000002</v>
      </c>
      <c r="L12" s="25">
        <v>23922.49</v>
      </c>
      <c r="M12" s="42">
        <f t="shared" ref="M12:M27" si="1">ROUND(L12/K12*100,1)</f>
        <v>95.6</v>
      </c>
      <c r="N12" s="31">
        <v>1496.75</v>
      </c>
      <c r="O12" s="31">
        <v>1496.75</v>
      </c>
      <c r="P12" s="42">
        <f t="shared" ref="P12:P27" si="2">ROUND(O12/N12*100,1)</f>
        <v>100</v>
      </c>
      <c r="Q12" s="25">
        <v>0</v>
      </c>
      <c r="R12" s="25">
        <v>0</v>
      </c>
      <c r="S12" s="42">
        <v>0</v>
      </c>
      <c r="T12" s="25">
        <v>0</v>
      </c>
      <c r="U12" s="25">
        <v>0</v>
      </c>
      <c r="V12" s="42">
        <v>0</v>
      </c>
      <c r="W12" s="25">
        <v>0</v>
      </c>
      <c r="X12" s="25">
        <v>0</v>
      </c>
      <c r="Y12" s="42">
        <v>0</v>
      </c>
      <c r="Z12" s="25">
        <v>0</v>
      </c>
      <c r="AA12" s="25">
        <v>0</v>
      </c>
      <c r="AB12" s="42">
        <v>0</v>
      </c>
      <c r="AC12" s="31">
        <v>4.8899999999999997</v>
      </c>
      <c r="AD12" s="25">
        <v>4.8899999999999997</v>
      </c>
      <c r="AE12" s="42">
        <f>ROUND(AD12/AC12*100,1)</f>
        <v>100</v>
      </c>
      <c r="AF12" s="27">
        <f t="shared" ref="AF12:AF26" si="3">SUM(B12+E12+H12+K12+N12+Q12+T12+W12+Z12+AC12)</f>
        <v>257547.09999999998</v>
      </c>
      <c r="AG12" s="25">
        <f t="shared" ref="AG12:AG27" si="4">SUM(C12+F12+I12+L12+O12+R12+U12+X12+AA12+AD12)</f>
        <v>256048.58</v>
      </c>
      <c r="AH12" s="42">
        <f t="shared" ref="AH12:AH27" si="5">ROUND(AG12/AF12*100,1)</f>
        <v>99.4</v>
      </c>
    </row>
    <row r="13" spans="1:34" s="22" customFormat="1" ht="99.95" customHeight="1">
      <c r="A13" s="29" t="s">
        <v>7</v>
      </c>
      <c r="B13" s="25">
        <v>133.41999999999999</v>
      </c>
      <c r="C13" s="25">
        <v>133.41999999999999</v>
      </c>
      <c r="D13" s="42">
        <f t="shared" ref="D13:D17" si="6">ROUND(C13/B13*100,1)</f>
        <v>100</v>
      </c>
      <c r="E13" s="26">
        <v>75168.17</v>
      </c>
      <c r="F13" s="26">
        <v>75160.36</v>
      </c>
      <c r="G13" s="44">
        <f t="shared" si="0"/>
        <v>100</v>
      </c>
      <c r="H13" s="25">
        <v>37872.99</v>
      </c>
      <c r="I13" s="25">
        <v>36219.1</v>
      </c>
      <c r="J13" s="42">
        <f>ROUND(I13/H13*100,1)</f>
        <v>95.6</v>
      </c>
      <c r="K13" s="25">
        <v>2335.6799999999998</v>
      </c>
      <c r="L13" s="25">
        <v>2301.04</v>
      </c>
      <c r="M13" s="42">
        <f t="shared" si="1"/>
        <v>98.5</v>
      </c>
      <c r="N13" s="31">
        <v>111.1</v>
      </c>
      <c r="O13" s="31">
        <v>111.1</v>
      </c>
      <c r="P13" s="42">
        <f t="shared" si="2"/>
        <v>100</v>
      </c>
      <c r="Q13" s="25">
        <v>0</v>
      </c>
      <c r="R13" s="25">
        <v>0</v>
      </c>
      <c r="S13" s="42">
        <v>0</v>
      </c>
      <c r="T13" s="25">
        <v>0</v>
      </c>
      <c r="U13" s="25">
        <v>0</v>
      </c>
      <c r="V13" s="42">
        <v>0</v>
      </c>
      <c r="W13" s="25">
        <v>0</v>
      </c>
      <c r="X13" s="25">
        <v>0</v>
      </c>
      <c r="Y13" s="42">
        <v>0</v>
      </c>
      <c r="Z13" s="25">
        <v>1587.35</v>
      </c>
      <c r="AA13" s="25">
        <v>1587.35</v>
      </c>
      <c r="AB13" s="42">
        <f>ROUND(AA13/Z13*100,1)</f>
        <v>100</v>
      </c>
      <c r="AC13" s="25">
        <v>984.63</v>
      </c>
      <c r="AD13" s="25">
        <v>984.63</v>
      </c>
      <c r="AE13" s="42">
        <f>ROUND(AD13/AC13*100,1)</f>
        <v>100</v>
      </c>
      <c r="AF13" s="27">
        <f t="shared" si="3"/>
        <v>118193.34</v>
      </c>
      <c r="AG13" s="25">
        <f t="shared" si="4"/>
        <v>116497.00000000001</v>
      </c>
      <c r="AH13" s="42">
        <f t="shared" si="5"/>
        <v>98.6</v>
      </c>
    </row>
    <row r="14" spans="1:34" s="22" customFormat="1" ht="99.95" customHeight="1">
      <c r="A14" s="29" t="s">
        <v>8</v>
      </c>
      <c r="B14" s="25">
        <v>36.630000000000003</v>
      </c>
      <c r="C14" s="25">
        <v>36.630000000000003</v>
      </c>
      <c r="D14" s="42">
        <f t="shared" si="6"/>
        <v>100</v>
      </c>
      <c r="E14" s="26">
        <v>51287.99</v>
      </c>
      <c r="F14" s="26">
        <v>51287.26</v>
      </c>
      <c r="G14" s="44">
        <f t="shared" si="0"/>
        <v>100</v>
      </c>
      <c r="H14" s="25">
        <v>0</v>
      </c>
      <c r="I14" s="25">
        <v>0</v>
      </c>
      <c r="J14" s="25">
        <v>0</v>
      </c>
      <c r="K14" s="25">
        <v>681.27</v>
      </c>
      <c r="L14" s="25">
        <v>673.57</v>
      </c>
      <c r="M14" s="42">
        <f t="shared" si="1"/>
        <v>98.9</v>
      </c>
      <c r="N14" s="31">
        <v>3.3</v>
      </c>
      <c r="O14" s="31">
        <v>3.3</v>
      </c>
      <c r="P14" s="42">
        <f t="shared" si="2"/>
        <v>100</v>
      </c>
      <c r="Q14" s="25">
        <v>118400</v>
      </c>
      <c r="R14" s="25">
        <v>118342.13</v>
      </c>
      <c r="S14" s="42">
        <f>ROUND(R14/Q14*100,1)</f>
        <v>100</v>
      </c>
      <c r="T14" s="25">
        <v>0</v>
      </c>
      <c r="U14" s="25">
        <v>0</v>
      </c>
      <c r="V14" s="42">
        <v>0</v>
      </c>
      <c r="W14" s="25">
        <v>0</v>
      </c>
      <c r="X14" s="25">
        <v>0</v>
      </c>
      <c r="Y14" s="42">
        <v>0</v>
      </c>
      <c r="Z14" s="25">
        <v>0</v>
      </c>
      <c r="AA14" s="25">
        <v>0</v>
      </c>
      <c r="AB14" s="42">
        <v>0</v>
      </c>
      <c r="AC14" s="31">
        <v>0</v>
      </c>
      <c r="AD14" s="25">
        <v>0</v>
      </c>
      <c r="AE14" s="25">
        <v>0</v>
      </c>
      <c r="AF14" s="27">
        <f t="shared" si="3"/>
        <v>170409.19</v>
      </c>
      <c r="AG14" s="25">
        <f t="shared" si="4"/>
        <v>170342.89</v>
      </c>
      <c r="AH14" s="42">
        <f t="shared" si="5"/>
        <v>100</v>
      </c>
    </row>
    <row r="15" spans="1:34" s="22" customFormat="1" ht="99.95" customHeight="1">
      <c r="A15" s="29" t="s">
        <v>9</v>
      </c>
      <c r="B15" s="25">
        <v>23.92</v>
      </c>
      <c r="C15" s="25">
        <v>23.92</v>
      </c>
      <c r="D15" s="42">
        <f t="shared" si="6"/>
        <v>100</v>
      </c>
      <c r="E15" s="26">
        <v>32505.14</v>
      </c>
      <c r="F15" s="26">
        <v>32505.13</v>
      </c>
      <c r="G15" s="44">
        <f t="shared" si="0"/>
        <v>100</v>
      </c>
      <c r="H15" s="25">
        <v>0</v>
      </c>
      <c r="I15" s="25">
        <v>0</v>
      </c>
      <c r="J15" s="42">
        <v>0</v>
      </c>
      <c r="K15" s="25">
        <v>609.62</v>
      </c>
      <c r="L15" s="25">
        <v>581.72</v>
      </c>
      <c r="M15" s="42">
        <f t="shared" si="1"/>
        <v>95.4</v>
      </c>
      <c r="N15" s="31">
        <v>8.52</v>
      </c>
      <c r="O15" s="31">
        <v>8.52</v>
      </c>
      <c r="P15" s="42">
        <f t="shared" si="2"/>
        <v>100</v>
      </c>
      <c r="Q15" s="25">
        <v>0</v>
      </c>
      <c r="R15" s="25">
        <v>0</v>
      </c>
      <c r="S15" s="42">
        <v>0</v>
      </c>
      <c r="T15" s="25">
        <v>0</v>
      </c>
      <c r="U15" s="25">
        <v>0</v>
      </c>
      <c r="V15" s="42">
        <v>0</v>
      </c>
      <c r="W15" s="25">
        <v>0</v>
      </c>
      <c r="X15" s="25">
        <v>0</v>
      </c>
      <c r="Y15" s="42">
        <v>0</v>
      </c>
      <c r="Z15" s="25">
        <v>0</v>
      </c>
      <c r="AA15" s="25">
        <v>0</v>
      </c>
      <c r="AB15" s="42">
        <v>0</v>
      </c>
      <c r="AC15" s="31">
        <v>0</v>
      </c>
      <c r="AD15" s="25">
        <v>0</v>
      </c>
      <c r="AE15" s="25">
        <v>0</v>
      </c>
      <c r="AF15" s="27">
        <f t="shared" si="3"/>
        <v>33147.199999999997</v>
      </c>
      <c r="AG15" s="25">
        <f t="shared" si="4"/>
        <v>33119.289999999994</v>
      </c>
      <c r="AH15" s="42">
        <f t="shared" si="5"/>
        <v>99.9</v>
      </c>
    </row>
    <row r="16" spans="1:34" s="22" customFormat="1" ht="99.95" customHeight="1">
      <c r="A16" s="29" t="s">
        <v>17</v>
      </c>
      <c r="B16" s="25">
        <v>7816.97</v>
      </c>
      <c r="C16" s="25">
        <v>7797.17</v>
      </c>
      <c r="D16" s="42">
        <f t="shared" si="6"/>
        <v>99.7</v>
      </c>
      <c r="E16" s="26">
        <v>37049.33</v>
      </c>
      <c r="F16" s="26">
        <v>37049.33</v>
      </c>
      <c r="G16" s="44">
        <f t="shared" si="0"/>
        <v>100</v>
      </c>
      <c r="H16" s="25">
        <v>132104.26</v>
      </c>
      <c r="I16" s="25">
        <v>108542.18</v>
      </c>
      <c r="J16" s="42">
        <f>ROUND(I16/H16*100,1)</f>
        <v>82.2</v>
      </c>
      <c r="K16" s="25">
        <v>1088.0999999999999</v>
      </c>
      <c r="L16" s="25">
        <v>1088.0999999999999</v>
      </c>
      <c r="M16" s="42">
        <f t="shared" si="1"/>
        <v>100</v>
      </c>
      <c r="N16" s="31">
        <v>40.93</v>
      </c>
      <c r="O16" s="31">
        <v>40.93</v>
      </c>
      <c r="P16" s="42">
        <f t="shared" si="2"/>
        <v>100</v>
      </c>
      <c r="Q16" s="25">
        <v>0</v>
      </c>
      <c r="R16" s="25">
        <v>0</v>
      </c>
      <c r="S16" s="42">
        <v>0</v>
      </c>
      <c r="T16" s="25">
        <v>3863205.16</v>
      </c>
      <c r="U16" s="25">
        <v>3863205.16</v>
      </c>
      <c r="V16" s="42">
        <f>ROUND(U16/T16*100,1)</f>
        <v>100</v>
      </c>
      <c r="W16" s="25">
        <v>0</v>
      </c>
      <c r="X16" s="25">
        <v>0</v>
      </c>
      <c r="Y16" s="42">
        <v>0</v>
      </c>
      <c r="Z16" s="25">
        <v>1200</v>
      </c>
      <c r="AA16" s="25">
        <v>1200</v>
      </c>
      <c r="AB16" s="42">
        <f>ROUND(AA16/Z16*100,1)</f>
        <v>100</v>
      </c>
      <c r="AC16" s="31">
        <v>6111.65</v>
      </c>
      <c r="AD16" s="31">
        <v>5402.26</v>
      </c>
      <c r="AE16" s="42">
        <f>ROUND(AD16/AC16*100,1)</f>
        <v>88.4</v>
      </c>
      <c r="AF16" s="27">
        <f t="shared" si="3"/>
        <v>4048616.4</v>
      </c>
      <c r="AG16" s="25">
        <f t="shared" si="4"/>
        <v>4024325.13</v>
      </c>
      <c r="AH16" s="42">
        <f t="shared" si="5"/>
        <v>99.4</v>
      </c>
    </row>
    <row r="17" spans="1:37" s="22" customFormat="1" ht="99.95" customHeight="1">
      <c r="A17" s="29" t="s">
        <v>24</v>
      </c>
      <c r="B17" s="25">
        <v>151</v>
      </c>
      <c r="C17" s="25">
        <v>151</v>
      </c>
      <c r="D17" s="42">
        <f t="shared" si="6"/>
        <v>100</v>
      </c>
      <c r="E17" s="26">
        <v>15341.08</v>
      </c>
      <c r="F17" s="26">
        <v>15341.08</v>
      </c>
      <c r="G17" s="44">
        <f t="shared" si="0"/>
        <v>100</v>
      </c>
      <c r="H17" s="25">
        <v>0</v>
      </c>
      <c r="I17" s="25">
        <v>0</v>
      </c>
      <c r="J17" s="42">
        <v>0</v>
      </c>
      <c r="K17" s="25">
        <v>406.87</v>
      </c>
      <c r="L17" s="25">
        <v>406.87</v>
      </c>
      <c r="M17" s="42">
        <f t="shared" si="1"/>
        <v>100</v>
      </c>
      <c r="N17" s="31">
        <v>177.39</v>
      </c>
      <c r="O17" s="31">
        <v>177.39</v>
      </c>
      <c r="P17" s="42">
        <f t="shared" si="2"/>
        <v>100</v>
      </c>
      <c r="Q17" s="25">
        <v>0</v>
      </c>
      <c r="R17" s="25">
        <v>0</v>
      </c>
      <c r="S17" s="42">
        <v>0</v>
      </c>
      <c r="T17" s="25">
        <v>357520.95</v>
      </c>
      <c r="U17" s="25">
        <v>357520.95</v>
      </c>
      <c r="V17" s="42">
        <f>ROUND(U17/T17*100,1)</f>
        <v>100</v>
      </c>
      <c r="W17" s="25">
        <v>0</v>
      </c>
      <c r="X17" s="25">
        <v>0</v>
      </c>
      <c r="Y17" s="42">
        <v>0</v>
      </c>
      <c r="Z17" s="25">
        <v>12515.26</v>
      </c>
      <c r="AA17" s="25">
        <v>12515.26</v>
      </c>
      <c r="AB17" s="42">
        <f t="shared" ref="AB17:AB18" si="7">ROUND(AA17/Z17*100,1)</f>
        <v>100</v>
      </c>
      <c r="AC17" s="31">
        <v>6619.83</v>
      </c>
      <c r="AD17" s="31">
        <v>6252.92</v>
      </c>
      <c r="AE17" s="42">
        <f>ROUND(AD17/AC17*100,1)</f>
        <v>94.5</v>
      </c>
      <c r="AF17" s="27">
        <f t="shared" si="3"/>
        <v>392732.38000000006</v>
      </c>
      <c r="AG17" s="25">
        <f t="shared" si="4"/>
        <v>392365.47000000003</v>
      </c>
      <c r="AH17" s="42">
        <f t="shared" si="5"/>
        <v>99.9</v>
      </c>
    </row>
    <row r="18" spans="1:37" s="22" customFormat="1" ht="99.95" customHeight="1">
      <c r="A18" s="29" t="s">
        <v>18</v>
      </c>
      <c r="B18" s="25">
        <v>0</v>
      </c>
      <c r="C18" s="25">
        <v>0</v>
      </c>
      <c r="D18" s="25">
        <v>0</v>
      </c>
      <c r="E18" s="26">
        <v>83650.22</v>
      </c>
      <c r="F18" s="26">
        <v>83625.850000000006</v>
      </c>
      <c r="G18" s="44">
        <f t="shared" si="0"/>
        <v>100</v>
      </c>
      <c r="H18" s="25">
        <v>3576167.09</v>
      </c>
      <c r="I18" s="25">
        <v>3553271.59</v>
      </c>
      <c r="J18" s="42">
        <f>ROUND(I18/H18*100,1)</f>
        <v>99.4</v>
      </c>
      <c r="K18" s="25">
        <v>5727.8</v>
      </c>
      <c r="L18" s="25">
        <v>5727.8</v>
      </c>
      <c r="M18" s="42">
        <f t="shared" si="1"/>
        <v>100</v>
      </c>
      <c r="N18" s="31">
        <v>127.87</v>
      </c>
      <c r="O18" s="31">
        <v>127.87</v>
      </c>
      <c r="P18" s="42">
        <f t="shared" si="2"/>
        <v>100</v>
      </c>
      <c r="Q18" s="25">
        <v>0</v>
      </c>
      <c r="R18" s="25">
        <v>0</v>
      </c>
      <c r="S18" s="42">
        <v>0</v>
      </c>
      <c r="T18" s="25">
        <v>0</v>
      </c>
      <c r="U18" s="25">
        <v>0</v>
      </c>
      <c r="V18" s="42">
        <v>0</v>
      </c>
      <c r="W18" s="25">
        <v>1114.2</v>
      </c>
      <c r="X18" s="25">
        <v>1114.2</v>
      </c>
      <c r="Y18" s="42">
        <f>ROUND(X18/W18*100,1)</f>
        <v>100</v>
      </c>
      <c r="Z18" s="25">
        <v>1450.74</v>
      </c>
      <c r="AA18" s="25">
        <v>1450.74</v>
      </c>
      <c r="AB18" s="42">
        <f t="shared" si="7"/>
        <v>100</v>
      </c>
      <c r="AC18" s="31">
        <v>0</v>
      </c>
      <c r="AD18" s="25">
        <v>0</v>
      </c>
      <c r="AE18" s="25">
        <v>0</v>
      </c>
      <c r="AF18" s="27">
        <f t="shared" si="3"/>
        <v>3668237.9200000004</v>
      </c>
      <c r="AG18" s="25">
        <f t="shared" si="4"/>
        <v>3645318.0500000003</v>
      </c>
      <c r="AH18" s="42">
        <f t="shared" si="5"/>
        <v>99.4</v>
      </c>
    </row>
    <row r="19" spans="1:37" s="22" customFormat="1" ht="99.95" customHeight="1">
      <c r="A19" s="29" t="s">
        <v>25</v>
      </c>
      <c r="B19" s="25">
        <v>0</v>
      </c>
      <c r="C19" s="25">
        <v>0</v>
      </c>
      <c r="D19" s="25" t="s">
        <v>27</v>
      </c>
      <c r="E19" s="26">
        <v>18364.939999999999</v>
      </c>
      <c r="F19" s="26">
        <v>18364.939999999999</v>
      </c>
      <c r="G19" s="44">
        <f t="shared" si="0"/>
        <v>100</v>
      </c>
      <c r="H19" s="25">
        <v>0</v>
      </c>
      <c r="I19" s="25">
        <v>0</v>
      </c>
      <c r="J19" s="42">
        <v>0</v>
      </c>
      <c r="K19" s="25">
        <v>282.7</v>
      </c>
      <c r="L19" s="25">
        <v>282.7</v>
      </c>
      <c r="M19" s="42">
        <f t="shared" si="1"/>
        <v>100</v>
      </c>
      <c r="N19" s="31">
        <v>3</v>
      </c>
      <c r="O19" s="31">
        <v>3</v>
      </c>
      <c r="P19" s="42">
        <f t="shared" si="2"/>
        <v>100</v>
      </c>
      <c r="Q19" s="25">
        <v>0</v>
      </c>
      <c r="R19" s="25">
        <v>0</v>
      </c>
      <c r="S19" s="42">
        <v>0</v>
      </c>
      <c r="T19" s="25">
        <v>146321.63</v>
      </c>
      <c r="U19" s="25">
        <v>146321.63</v>
      </c>
      <c r="V19" s="42">
        <f>ROUND(U19/T19*100,1)</f>
        <v>100</v>
      </c>
      <c r="W19" s="25">
        <v>0</v>
      </c>
      <c r="X19" s="25">
        <v>0</v>
      </c>
      <c r="Y19" s="42">
        <v>0</v>
      </c>
      <c r="Z19" s="25">
        <v>0</v>
      </c>
      <c r="AA19" s="25">
        <v>0</v>
      </c>
      <c r="AB19" s="42">
        <v>0</v>
      </c>
      <c r="AC19" s="31">
        <v>0</v>
      </c>
      <c r="AD19" s="25">
        <v>0</v>
      </c>
      <c r="AE19" s="25">
        <v>0</v>
      </c>
      <c r="AF19" s="27">
        <f t="shared" si="3"/>
        <v>164972.27000000002</v>
      </c>
      <c r="AG19" s="25">
        <f t="shared" si="4"/>
        <v>164972.27000000002</v>
      </c>
      <c r="AH19" s="42">
        <f t="shared" si="5"/>
        <v>100</v>
      </c>
    </row>
    <row r="20" spans="1:37" s="22" customFormat="1" ht="99.95" customHeight="1">
      <c r="A20" s="29" t="s">
        <v>13</v>
      </c>
      <c r="B20" s="25">
        <v>899.92</v>
      </c>
      <c r="C20" s="25">
        <v>899.92</v>
      </c>
      <c r="D20" s="42">
        <f t="shared" ref="D20:D27" si="8">ROUND(C20/B20*100,1)</f>
        <v>100</v>
      </c>
      <c r="E20" s="26">
        <v>36825.26</v>
      </c>
      <c r="F20" s="26">
        <v>36825.26</v>
      </c>
      <c r="G20" s="44">
        <f t="shared" si="0"/>
        <v>100</v>
      </c>
      <c r="H20" s="25">
        <v>0</v>
      </c>
      <c r="I20" s="25">
        <v>0</v>
      </c>
      <c r="J20" s="42">
        <v>0</v>
      </c>
      <c r="K20" s="25">
        <v>1367.14</v>
      </c>
      <c r="L20" s="25">
        <v>1290.03</v>
      </c>
      <c r="M20" s="42">
        <f t="shared" si="1"/>
        <v>94.4</v>
      </c>
      <c r="N20" s="31">
        <v>94.38</v>
      </c>
      <c r="O20" s="31">
        <v>94.38</v>
      </c>
      <c r="P20" s="42">
        <f t="shared" si="2"/>
        <v>100</v>
      </c>
      <c r="Q20" s="25">
        <v>0</v>
      </c>
      <c r="R20" s="25">
        <v>0</v>
      </c>
      <c r="S20" s="42">
        <v>0</v>
      </c>
      <c r="T20" s="25">
        <v>0</v>
      </c>
      <c r="U20" s="25">
        <v>0</v>
      </c>
      <c r="V20" s="42">
        <v>0</v>
      </c>
      <c r="W20" s="25">
        <v>0</v>
      </c>
      <c r="X20" s="25">
        <v>0</v>
      </c>
      <c r="Y20" s="42">
        <v>0</v>
      </c>
      <c r="Z20" s="25">
        <v>0</v>
      </c>
      <c r="AA20" s="25">
        <v>0</v>
      </c>
      <c r="AB20" s="42">
        <v>0</v>
      </c>
      <c r="AC20" s="31">
        <v>12861.49</v>
      </c>
      <c r="AD20" s="31">
        <v>12807.79</v>
      </c>
      <c r="AE20" s="42">
        <f>ROUND(AD20/AC20*100,1)</f>
        <v>99.6</v>
      </c>
      <c r="AF20" s="27">
        <f t="shared" si="3"/>
        <v>52048.189999999995</v>
      </c>
      <c r="AG20" s="25">
        <f t="shared" si="4"/>
        <v>51917.38</v>
      </c>
      <c r="AH20" s="42">
        <f t="shared" si="5"/>
        <v>99.7</v>
      </c>
    </row>
    <row r="21" spans="1:37" s="22" customFormat="1" ht="99.95" customHeight="1">
      <c r="A21" s="29" t="s">
        <v>15</v>
      </c>
      <c r="B21" s="25">
        <v>917.13</v>
      </c>
      <c r="C21" s="25">
        <v>917.13</v>
      </c>
      <c r="D21" s="42">
        <f t="shared" si="8"/>
        <v>100</v>
      </c>
      <c r="E21" s="26">
        <v>34555.78</v>
      </c>
      <c r="F21" s="26">
        <v>34555.78</v>
      </c>
      <c r="G21" s="44">
        <f t="shared" si="0"/>
        <v>100</v>
      </c>
      <c r="H21" s="25">
        <v>0</v>
      </c>
      <c r="I21" s="25">
        <v>0</v>
      </c>
      <c r="J21" s="42">
        <v>0</v>
      </c>
      <c r="K21" s="25">
        <v>3165.77</v>
      </c>
      <c r="L21" s="25">
        <v>3130.97</v>
      </c>
      <c r="M21" s="42">
        <f t="shared" si="1"/>
        <v>98.9</v>
      </c>
      <c r="N21" s="31">
        <v>27.02</v>
      </c>
      <c r="O21" s="31">
        <v>27.02</v>
      </c>
      <c r="P21" s="42">
        <f t="shared" si="2"/>
        <v>100</v>
      </c>
      <c r="Q21" s="25">
        <v>0</v>
      </c>
      <c r="R21" s="25">
        <v>0</v>
      </c>
      <c r="S21" s="42">
        <v>0</v>
      </c>
      <c r="T21" s="25">
        <v>0</v>
      </c>
      <c r="U21" s="25">
        <v>0</v>
      </c>
      <c r="V21" s="42">
        <v>0</v>
      </c>
      <c r="W21" s="25">
        <v>5192.2</v>
      </c>
      <c r="X21" s="25">
        <v>5192.2</v>
      </c>
      <c r="Y21" s="42">
        <f>ROUND(X21/W21*100,1)</f>
        <v>100</v>
      </c>
      <c r="Z21" s="25">
        <v>0</v>
      </c>
      <c r="AA21" s="25">
        <v>0</v>
      </c>
      <c r="AB21" s="42">
        <v>0</v>
      </c>
      <c r="AC21" s="31">
        <v>6632.66</v>
      </c>
      <c r="AD21" s="31">
        <v>6632.66</v>
      </c>
      <c r="AE21" s="42">
        <f>ROUND(AD21/AC21*100,1)</f>
        <v>100</v>
      </c>
      <c r="AF21" s="27">
        <f t="shared" si="3"/>
        <v>50490.559999999983</v>
      </c>
      <c r="AG21" s="25">
        <f t="shared" si="4"/>
        <v>50455.759999999995</v>
      </c>
      <c r="AH21" s="42">
        <f t="shared" si="5"/>
        <v>99.9</v>
      </c>
    </row>
    <row r="22" spans="1:37" s="22" customFormat="1" ht="99.95" customHeight="1">
      <c r="A22" s="29" t="s">
        <v>14</v>
      </c>
      <c r="B22" s="25">
        <v>896.96</v>
      </c>
      <c r="C22" s="25">
        <v>896.96</v>
      </c>
      <c r="D22" s="42">
        <f t="shared" si="8"/>
        <v>100</v>
      </c>
      <c r="E22" s="26">
        <v>47549.52</v>
      </c>
      <c r="F22" s="26">
        <v>47549.52</v>
      </c>
      <c r="G22" s="44">
        <f t="shared" si="0"/>
        <v>100</v>
      </c>
      <c r="H22" s="25">
        <v>0</v>
      </c>
      <c r="I22" s="25">
        <v>0</v>
      </c>
      <c r="J22" s="42">
        <v>0</v>
      </c>
      <c r="K22" s="25">
        <v>3569.53</v>
      </c>
      <c r="L22" s="25">
        <v>3544.45</v>
      </c>
      <c r="M22" s="42">
        <f t="shared" si="1"/>
        <v>99.3</v>
      </c>
      <c r="N22" s="31">
        <v>306.20999999999998</v>
      </c>
      <c r="O22" s="31">
        <v>306.20999999999998</v>
      </c>
      <c r="P22" s="42">
        <f t="shared" si="2"/>
        <v>100</v>
      </c>
      <c r="Q22" s="25">
        <v>0</v>
      </c>
      <c r="R22" s="25">
        <v>0</v>
      </c>
      <c r="S22" s="42">
        <v>0</v>
      </c>
      <c r="T22" s="25">
        <v>0</v>
      </c>
      <c r="U22" s="25">
        <v>0</v>
      </c>
      <c r="V22" s="42">
        <v>0</v>
      </c>
      <c r="W22" s="25">
        <v>0</v>
      </c>
      <c r="X22" s="25">
        <v>0</v>
      </c>
      <c r="Y22" s="42">
        <v>0</v>
      </c>
      <c r="Z22" s="25">
        <v>0</v>
      </c>
      <c r="AA22" s="25">
        <v>0</v>
      </c>
      <c r="AB22" s="42">
        <v>0</v>
      </c>
      <c r="AC22" s="31">
        <v>9352.4</v>
      </c>
      <c r="AD22" s="31">
        <v>9318.31</v>
      </c>
      <c r="AE22" s="42">
        <f>ROUND(AD22/AC22*100,1)</f>
        <v>99.6</v>
      </c>
      <c r="AF22" s="27">
        <f t="shared" si="3"/>
        <v>61674.619999999995</v>
      </c>
      <c r="AG22" s="25">
        <f t="shared" si="4"/>
        <v>61615.44999999999</v>
      </c>
      <c r="AH22" s="42">
        <f t="shared" si="5"/>
        <v>99.9</v>
      </c>
    </row>
    <row r="23" spans="1:37" s="22" customFormat="1" ht="99.95" customHeight="1">
      <c r="A23" s="29" t="s">
        <v>10</v>
      </c>
      <c r="B23" s="25">
        <v>44.6</v>
      </c>
      <c r="C23" s="25">
        <v>44.6</v>
      </c>
      <c r="D23" s="42">
        <f t="shared" si="8"/>
        <v>100</v>
      </c>
      <c r="E23" s="26">
        <v>53112.29</v>
      </c>
      <c r="F23" s="26">
        <v>53112.29</v>
      </c>
      <c r="G23" s="44">
        <f t="shared" si="0"/>
        <v>100</v>
      </c>
      <c r="H23" s="25">
        <v>0</v>
      </c>
      <c r="I23" s="25">
        <v>0</v>
      </c>
      <c r="J23" s="42">
        <v>0</v>
      </c>
      <c r="K23" s="25">
        <v>22829.55</v>
      </c>
      <c r="L23" s="25">
        <v>22529.46</v>
      </c>
      <c r="M23" s="42">
        <f t="shared" si="1"/>
        <v>98.7</v>
      </c>
      <c r="N23" s="31">
        <v>57.35</v>
      </c>
      <c r="O23" s="31">
        <v>38.82</v>
      </c>
      <c r="P23" s="42">
        <f t="shared" si="2"/>
        <v>67.7</v>
      </c>
      <c r="Q23" s="25">
        <v>0</v>
      </c>
      <c r="R23" s="25">
        <v>0</v>
      </c>
      <c r="S23" s="42">
        <v>0</v>
      </c>
      <c r="T23" s="25">
        <v>77094.22</v>
      </c>
      <c r="U23" s="25">
        <v>77094.22</v>
      </c>
      <c r="V23" s="42">
        <f>ROUND(U23/T23*100,1)</f>
        <v>100</v>
      </c>
      <c r="W23" s="25">
        <v>12398.6</v>
      </c>
      <c r="X23" s="25">
        <v>12398.6</v>
      </c>
      <c r="Y23" s="42">
        <f>ROUND(X23/W23*100,1)</f>
        <v>100</v>
      </c>
      <c r="Z23" s="25">
        <v>1025071.83</v>
      </c>
      <c r="AA23" s="25">
        <v>1023253.07</v>
      </c>
      <c r="AB23" s="42">
        <f>ROUND(AA23/Z23*100,1)</f>
        <v>99.8</v>
      </c>
      <c r="AC23" s="31">
        <v>30019.4</v>
      </c>
      <c r="AD23" s="31">
        <v>22620.55</v>
      </c>
      <c r="AE23" s="42">
        <f>ROUND(AD23/AC23*100,1)</f>
        <v>75.400000000000006</v>
      </c>
      <c r="AF23" s="27">
        <f t="shared" si="3"/>
        <v>1220627.8399999999</v>
      </c>
      <c r="AG23" s="25">
        <f t="shared" si="4"/>
        <v>1211091.6100000001</v>
      </c>
      <c r="AH23" s="42">
        <f t="shared" si="5"/>
        <v>99.2</v>
      </c>
    </row>
    <row r="24" spans="1:37" s="22" customFormat="1" ht="99.95" customHeight="1">
      <c r="A24" s="29" t="s">
        <v>11</v>
      </c>
      <c r="B24" s="25">
        <v>86.89</v>
      </c>
      <c r="C24" s="25">
        <v>84.64</v>
      </c>
      <c r="D24" s="42">
        <f t="shared" si="8"/>
        <v>97.4</v>
      </c>
      <c r="E24" s="26">
        <v>54563.92</v>
      </c>
      <c r="F24" s="26">
        <v>54563.92</v>
      </c>
      <c r="G24" s="44">
        <f t="shared" si="0"/>
        <v>100</v>
      </c>
      <c r="H24" s="25">
        <v>0</v>
      </c>
      <c r="I24" s="25">
        <v>0</v>
      </c>
      <c r="J24" s="42">
        <v>0</v>
      </c>
      <c r="K24" s="25">
        <v>907.64</v>
      </c>
      <c r="L24" s="25">
        <v>884.81</v>
      </c>
      <c r="M24" s="42">
        <f t="shared" si="1"/>
        <v>97.5</v>
      </c>
      <c r="N24" s="31">
        <v>213</v>
      </c>
      <c r="O24" s="31">
        <v>185.38</v>
      </c>
      <c r="P24" s="42">
        <f t="shared" si="2"/>
        <v>87</v>
      </c>
      <c r="Q24" s="25">
        <v>0</v>
      </c>
      <c r="R24" s="25">
        <v>0</v>
      </c>
      <c r="S24" s="42">
        <v>0</v>
      </c>
      <c r="T24" s="25">
        <v>0</v>
      </c>
      <c r="U24" s="25">
        <v>0</v>
      </c>
      <c r="V24" s="42">
        <v>0</v>
      </c>
      <c r="W24" s="25">
        <v>0</v>
      </c>
      <c r="X24" s="25">
        <v>0</v>
      </c>
      <c r="Y24" s="42">
        <v>0</v>
      </c>
      <c r="Z24" s="43">
        <v>1112385.93</v>
      </c>
      <c r="AA24" s="25">
        <v>1018420.05</v>
      </c>
      <c r="AB24" s="42">
        <f>ROUND(AA24/Z24*100,1)</f>
        <v>91.6</v>
      </c>
      <c r="AC24" s="31">
        <v>0</v>
      </c>
      <c r="AD24" s="31">
        <v>0</v>
      </c>
      <c r="AE24" s="25">
        <v>0</v>
      </c>
      <c r="AF24" s="27">
        <f t="shared" si="3"/>
        <v>1168157.3799999999</v>
      </c>
      <c r="AG24" s="25">
        <f t="shared" si="4"/>
        <v>1074138.8</v>
      </c>
      <c r="AH24" s="42">
        <f t="shared" si="5"/>
        <v>92</v>
      </c>
    </row>
    <row r="25" spans="1:37" s="22" customFormat="1" ht="99.95" customHeight="1">
      <c r="A25" s="29" t="s">
        <v>19</v>
      </c>
      <c r="B25" s="25">
        <v>276.12</v>
      </c>
      <c r="C25" s="25">
        <v>276.12</v>
      </c>
      <c r="D25" s="42">
        <f t="shared" si="8"/>
        <v>100</v>
      </c>
      <c r="E25" s="26">
        <v>83045.56</v>
      </c>
      <c r="F25" s="26">
        <v>83040.11</v>
      </c>
      <c r="G25" s="44">
        <f t="shared" si="0"/>
        <v>100</v>
      </c>
      <c r="H25" s="25">
        <v>0</v>
      </c>
      <c r="I25" s="25">
        <v>0</v>
      </c>
      <c r="J25" s="42">
        <v>0</v>
      </c>
      <c r="K25" s="25">
        <v>3039.42</v>
      </c>
      <c r="L25" s="25">
        <v>2886.41</v>
      </c>
      <c r="M25" s="42">
        <f t="shared" si="1"/>
        <v>95</v>
      </c>
      <c r="N25" s="31">
        <v>770.64</v>
      </c>
      <c r="O25" s="31">
        <v>770.64</v>
      </c>
      <c r="P25" s="42">
        <f t="shared" si="2"/>
        <v>100</v>
      </c>
      <c r="Q25" s="25">
        <v>0</v>
      </c>
      <c r="R25" s="25">
        <v>0</v>
      </c>
      <c r="S25" s="42">
        <v>0</v>
      </c>
      <c r="T25" s="25">
        <v>0</v>
      </c>
      <c r="U25" s="25">
        <v>0</v>
      </c>
      <c r="V25" s="42">
        <v>0</v>
      </c>
      <c r="W25" s="25">
        <v>0</v>
      </c>
      <c r="X25" s="25">
        <v>0</v>
      </c>
      <c r="Y25" s="42">
        <v>0</v>
      </c>
      <c r="Z25" s="25">
        <v>0</v>
      </c>
      <c r="AA25" s="25">
        <v>0</v>
      </c>
      <c r="AB25" s="42">
        <v>0</v>
      </c>
      <c r="AC25" s="31">
        <v>0</v>
      </c>
      <c r="AD25" s="31">
        <v>0</v>
      </c>
      <c r="AE25" s="25">
        <v>0</v>
      </c>
      <c r="AF25" s="27">
        <f t="shared" si="3"/>
        <v>87131.739999999991</v>
      </c>
      <c r="AG25" s="25">
        <f t="shared" si="4"/>
        <v>86973.28</v>
      </c>
      <c r="AH25" s="42">
        <f t="shared" si="5"/>
        <v>99.8</v>
      </c>
    </row>
    <row r="26" spans="1:37" s="22" customFormat="1" ht="99.95" customHeight="1">
      <c r="A26" s="29" t="s">
        <v>23</v>
      </c>
      <c r="B26" s="25">
        <v>0</v>
      </c>
      <c r="C26" s="25">
        <v>0</v>
      </c>
      <c r="D26" s="25" t="s">
        <v>27</v>
      </c>
      <c r="E26" s="26">
        <v>13850.18</v>
      </c>
      <c r="F26" s="26">
        <v>13850.18</v>
      </c>
      <c r="G26" s="44">
        <f t="shared" si="0"/>
        <v>100</v>
      </c>
      <c r="H26" s="25">
        <v>0</v>
      </c>
      <c r="I26" s="25">
        <v>0</v>
      </c>
      <c r="J26" s="42">
        <v>0</v>
      </c>
      <c r="K26" s="25">
        <v>886.7</v>
      </c>
      <c r="L26" s="25">
        <v>886.7</v>
      </c>
      <c r="M26" s="42">
        <f t="shared" si="1"/>
        <v>100</v>
      </c>
      <c r="N26" s="31">
        <v>9.4499999999999993</v>
      </c>
      <c r="O26" s="31">
        <v>9.4499999999999993</v>
      </c>
      <c r="P26" s="42">
        <f t="shared" si="2"/>
        <v>100</v>
      </c>
      <c r="Q26" s="25">
        <v>0</v>
      </c>
      <c r="R26" s="25">
        <v>0</v>
      </c>
      <c r="S26" s="42">
        <v>0</v>
      </c>
      <c r="T26" s="25">
        <v>0</v>
      </c>
      <c r="U26" s="25">
        <v>0</v>
      </c>
      <c r="V26" s="42">
        <v>0</v>
      </c>
      <c r="W26" s="25">
        <v>0</v>
      </c>
      <c r="X26" s="25">
        <v>0</v>
      </c>
      <c r="Y26" s="42">
        <v>0</v>
      </c>
      <c r="Z26" s="25">
        <v>0</v>
      </c>
      <c r="AA26" s="25">
        <v>0</v>
      </c>
      <c r="AB26" s="42">
        <v>0</v>
      </c>
      <c r="AC26" s="31">
        <v>0</v>
      </c>
      <c r="AD26" s="31">
        <v>0</v>
      </c>
      <c r="AE26" s="25">
        <v>0</v>
      </c>
      <c r="AF26" s="27">
        <f t="shared" si="3"/>
        <v>14746.330000000002</v>
      </c>
      <c r="AG26" s="25">
        <f t="shared" si="4"/>
        <v>14746.330000000002</v>
      </c>
      <c r="AH26" s="42">
        <f t="shared" si="5"/>
        <v>100</v>
      </c>
    </row>
    <row r="27" spans="1:37" s="22" customFormat="1" ht="61.5" customHeight="1">
      <c r="A27" s="30" t="s">
        <v>26</v>
      </c>
      <c r="B27" s="27">
        <f>SUM(B11:B26)</f>
        <v>11626.11</v>
      </c>
      <c r="C27" s="27">
        <f>SUM(C11:C26)</f>
        <v>11604.060000000001</v>
      </c>
      <c r="D27" s="42">
        <f t="shared" si="8"/>
        <v>99.8</v>
      </c>
      <c r="E27" s="26">
        <f>SUM(E11:E26)</f>
        <v>916479.25000000012</v>
      </c>
      <c r="F27" s="26">
        <f>SUM(F11:F26)</f>
        <v>916050.1100000001</v>
      </c>
      <c r="G27" s="44">
        <f t="shared" si="0"/>
        <v>100</v>
      </c>
      <c r="H27" s="27">
        <f>SUM(H11:H26)</f>
        <v>3746149.7399999998</v>
      </c>
      <c r="I27" s="27">
        <f>SUM(I11:I25)</f>
        <v>3698038.27</v>
      </c>
      <c r="J27" s="42">
        <f>ROUND(I27/H27*100,1)</f>
        <v>98.7</v>
      </c>
      <c r="K27" s="25">
        <f>SUM(K11:K26)</f>
        <v>72618.029999999984</v>
      </c>
      <c r="L27" s="25">
        <f>SUM(L11:L26)</f>
        <v>70755.39</v>
      </c>
      <c r="M27" s="42">
        <f t="shared" si="1"/>
        <v>97.4</v>
      </c>
      <c r="N27" s="32">
        <f>SUM(N11:N26)</f>
        <v>3524.4099999999994</v>
      </c>
      <c r="O27" s="32">
        <f>SUM(O11:O26)</f>
        <v>3478.2599999999998</v>
      </c>
      <c r="P27" s="42">
        <f t="shared" si="2"/>
        <v>98.7</v>
      </c>
      <c r="Q27" s="27">
        <f>SUM(Q11:Q26)</f>
        <v>118400</v>
      </c>
      <c r="R27" s="27">
        <f>SUM(R11:R25)</f>
        <v>118342.13</v>
      </c>
      <c r="S27" s="42">
        <f>ROUND(R27/Q27*100,1)</f>
        <v>100</v>
      </c>
      <c r="T27" s="27">
        <f>SUM(T11:T26)</f>
        <v>4444141.96</v>
      </c>
      <c r="U27" s="27">
        <f>SUM(U11:U25)</f>
        <v>4444141.96</v>
      </c>
      <c r="V27" s="42">
        <f>ROUND(U27/T27*100,1)</f>
        <v>100</v>
      </c>
      <c r="W27" s="27">
        <f>SUM(W11:W26)</f>
        <v>18705</v>
      </c>
      <c r="X27" s="27">
        <f>SUM(X11:X26)</f>
        <v>18705</v>
      </c>
      <c r="Y27" s="42">
        <f>ROUND(X27/W27*100,1)</f>
        <v>100</v>
      </c>
      <c r="Z27" s="27">
        <f>SUM(Z11:Z26)</f>
        <v>2154211.11</v>
      </c>
      <c r="AA27" s="27">
        <f>SUM(AA11:AA26)</f>
        <v>2058426.47</v>
      </c>
      <c r="AB27" s="42">
        <f>ROUND(AA27/Z27*100,1)</f>
        <v>95.6</v>
      </c>
      <c r="AC27" s="32">
        <f>SUM(AC11:AC26)</f>
        <v>72586.95</v>
      </c>
      <c r="AD27" s="32">
        <f>SUM(AD11:AD26)</f>
        <v>64024.009999999995</v>
      </c>
      <c r="AE27" s="42">
        <f>ROUND(AD27/AC27*100,1)</f>
        <v>88.2</v>
      </c>
      <c r="AF27" s="27">
        <f>SUM(B27+E27+H27+K27+N27+Q27+T27+W27+Z27+AC27)</f>
        <v>11558442.559999999</v>
      </c>
      <c r="AG27" s="25">
        <f t="shared" si="4"/>
        <v>11403565.66</v>
      </c>
      <c r="AH27" s="42">
        <f t="shared" si="5"/>
        <v>98.7</v>
      </c>
    </row>
    <row r="28" spans="1:37" ht="15" customHeight="1">
      <c r="A28" s="21"/>
      <c r="C28" s="3"/>
      <c r="D28" s="5"/>
      <c r="E28" s="5"/>
      <c r="F28" s="5"/>
      <c r="G28" s="5"/>
      <c r="H28" s="3"/>
      <c r="I28" s="3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3"/>
      <c r="AG28" s="3"/>
      <c r="AH28" s="5"/>
    </row>
    <row r="29" spans="1:37" s="17" customFormat="1" ht="18" customHeight="1">
      <c r="A29" s="40" t="s">
        <v>35</v>
      </c>
      <c r="B29" s="40"/>
      <c r="C29" s="40"/>
      <c r="D29" s="40"/>
      <c r="E29" s="14"/>
      <c r="F29" s="14"/>
      <c r="G29" s="14"/>
      <c r="H29" s="4"/>
      <c r="I29" s="15"/>
      <c r="J29" s="18"/>
      <c r="K29" s="4"/>
      <c r="L29" s="4"/>
      <c r="M29" s="4"/>
      <c r="N29" s="19"/>
      <c r="O29" s="6"/>
      <c r="P29" s="19"/>
      <c r="W29" s="19"/>
      <c r="X29" s="19"/>
      <c r="Y29" s="19"/>
      <c r="Z29" s="19"/>
      <c r="AA29" s="19"/>
      <c r="AB29" s="19"/>
      <c r="AD29" s="6"/>
    </row>
    <row r="30" spans="1:37" s="17" customFormat="1" ht="18" customHeight="1">
      <c r="A30" s="16" t="s">
        <v>36</v>
      </c>
      <c r="B30" s="16"/>
      <c r="C30" s="16"/>
      <c r="D30" s="16"/>
      <c r="E30" s="9"/>
      <c r="F30" s="9"/>
      <c r="G30" s="9"/>
      <c r="H30" s="18"/>
      <c r="I30" s="18"/>
      <c r="J30" s="18"/>
      <c r="K30" s="20"/>
      <c r="L30" s="20"/>
      <c r="M30" s="20"/>
      <c r="N30" s="19"/>
      <c r="O30" s="19"/>
      <c r="P30" s="19"/>
      <c r="W30" s="19"/>
      <c r="X30" s="19"/>
      <c r="Y30" s="19"/>
      <c r="Z30" s="19"/>
      <c r="AA30" s="19"/>
      <c r="AB30" s="19"/>
    </row>
    <row r="31" spans="1:37" s="17" customFormat="1" ht="18" customHeight="1">
      <c r="A31" s="16" t="s">
        <v>37</v>
      </c>
      <c r="B31" s="16"/>
      <c r="C31" s="16"/>
      <c r="D31" s="16"/>
      <c r="E31" s="20"/>
      <c r="F31" s="20"/>
      <c r="G31" s="20"/>
      <c r="H31" s="18"/>
      <c r="I31" s="18"/>
      <c r="J31" s="18"/>
      <c r="K31" s="20"/>
      <c r="L31" s="20"/>
      <c r="M31" s="20"/>
      <c r="N31" s="7"/>
      <c r="O31" s="7"/>
      <c r="P31" s="7"/>
      <c r="W31" s="19"/>
      <c r="X31" s="19"/>
      <c r="Y31" s="19"/>
      <c r="Z31" s="19"/>
      <c r="AA31" s="19"/>
      <c r="AB31" s="19"/>
      <c r="AC31" s="7"/>
      <c r="AD31" s="7"/>
      <c r="AE31" s="7"/>
      <c r="AG31" s="41" t="s">
        <v>38</v>
      </c>
      <c r="AH31" s="41"/>
      <c r="AJ31" s="41"/>
      <c r="AK31" s="41"/>
    </row>
  </sheetData>
  <mergeCells count="18">
    <mergeCell ref="A29:D29"/>
    <mergeCell ref="AJ31:AK31"/>
    <mergeCell ref="T9:V9"/>
    <mergeCell ref="H9:J9"/>
    <mergeCell ref="E9:G9"/>
    <mergeCell ref="K9:M9"/>
    <mergeCell ref="AG31:AH31"/>
    <mergeCell ref="A2:D2"/>
    <mergeCell ref="A9:A10"/>
    <mergeCell ref="A6:AH6"/>
    <mergeCell ref="AC9:AE9"/>
    <mergeCell ref="B9:D9"/>
    <mergeCell ref="AG8:AH8"/>
    <mergeCell ref="N9:P9"/>
    <mergeCell ref="AF9:AH9"/>
    <mergeCell ref="Q9:S9"/>
    <mergeCell ref="Z9:AB9"/>
    <mergeCell ref="W9:Y9"/>
  </mergeCells>
  <printOptions horizontalCentered="1"/>
  <pageMargins left="0" right="0" top="0.59055118110236227" bottom="0.78740157480314965" header="0.31496062992125984" footer="0.31496062992125984"/>
  <pageSetup paperSize="9" scale="3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843-1MM-01</vt:lpstr>
      <vt:lpstr>'843-1MM-01'!Заголовки_для_печати</vt:lpstr>
      <vt:lpstr>'843-1MM-01'!Область_печати</vt:lpstr>
    </vt:vector>
  </TitlesOfParts>
  <Company>i~m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StVasVM</dc:creator>
  <cp:lastModifiedBy>o.chuhlebova</cp:lastModifiedBy>
  <cp:lastPrinted>2021-03-18T14:25:01Z</cp:lastPrinted>
  <dcterms:created xsi:type="dcterms:W3CDTF">2009-03-26T06:42:09Z</dcterms:created>
  <dcterms:modified xsi:type="dcterms:W3CDTF">2021-03-18T14:25:24Z</dcterms:modified>
</cp:coreProperties>
</file>