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4325" windowHeight="9105"/>
  </bookViews>
  <sheets>
    <sheet name="Лист1" sheetId="1" r:id="rId1"/>
  </sheets>
  <definedNames>
    <definedName name="_xlnm.Print_Titles" localSheetId="0">Лист1!$12:$12</definedName>
    <definedName name="_xlnm.Print_Area" localSheetId="0">Лист1!$A$1:$F$71</definedName>
  </definedNames>
  <calcPr calcId="124519"/>
</workbook>
</file>

<file path=xl/calcChain.xml><?xml version="1.0" encoding="utf-8"?>
<calcChain xmlns="http://schemas.openxmlformats.org/spreadsheetml/2006/main">
  <c r="D28" i="1"/>
  <c r="D40"/>
  <c r="C40"/>
  <c r="F49"/>
  <c r="C31" l="1"/>
  <c r="D31"/>
  <c r="C46"/>
  <c r="D46"/>
  <c r="E52"/>
  <c r="F50"/>
  <c r="E50"/>
  <c r="F35"/>
  <c r="E35"/>
  <c r="F36"/>
  <c r="E36"/>
  <c r="C14"/>
  <c r="D14"/>
  <c r="F22"/>
  <c r="E22"/>
  <c r="F18"/>
  <c r="E18"/>
  <c r="E19"/>
  <c r="F19"/>
  <c r="F58" l="1"/>
  <c r="E58"/>
  <c r="C56" l="1"/>
  <c r="D56"/>
  <c r="F62"/>
  <c r="F48"/>
  <c r="F30"/>
  <c r="C37"/>
  <c r="D37"/>
  <c r="E49"/>
  <c r="E48"/>
  <c r="E51"/>
  <c r="E62"/>
  <c r="F53"/>
  <c r="C28"/>
  <c r="F16"/>
  <c r="F64"/>
  <c r="F15"/>
  <c r="F17"/>
  <c r="F20"/>
  <c r="F21"/>
  <c r="F24"/>
  <c r="F25"/>
  <c r="F26"/>
  <c r="F33"/>
  <c r="F34"/>
  <c r="F44"/>
  <c r="F45"/>
  <c r="F51"/>
  <c r="F54"/>
  <c r="F55"/>
  <c r="F59"/>
  <c r="F60"/>
  <c r="F61"/>
  <c r="E64"/>
  <c r="E60"/>
  <c r="E59"/>
  <c r="E55"/>
  <c r="E54"/>
  <c r="E53"/>
  <c r="E45"/>
  <c r="E44"/>
  <c r="E42"/>
  <c r="E39"/>
  <c r="E34"/>
  <c r="E33"/>
  <c r="E30"/>
  <c r="E23"/>
  <c r="E15"/>
  <c r="E16"/>
  <c r="E17"/>
  <c r="E20"/>
  <c r="E21"/>
  <c r="E24"/>
  <c r="E25"/>
  <c r="E26"/>
  <c r="E61"/>
  <c r="E63"/>
  <c r="D27" l="1"/>
  <c r="D13" s="1"/>
  <c r="C27"/>
  <c r="C13" s="1"/>
  <c r="F28"/>
  <c r="E43"/>
  <c r="F43"/>
  <c r="F56"/>
  <c r="E56"/>
  <c r="E31" l="1"/>
  <c r="F31"/>
  <c r="F14"/>
  <c r="E14"/>
  <c r="E28"/>
  <c r="E37" l="1"/>
  <c r="C65"/>
  <c r="E46"/>
  <c r="F46"/>
  <c r="F40"/>
  <c r="E40"/>
  <c r="D65" l="1"/>
  <c r="E27"/>
  <c r="F27"/>
  <c r="E65" l="1"/>
  <c r="F65"/>
  <c r="E13"/>
  <c r="F13"/>
</calcChain>
</file>

<file path=xl/sharedStrings.xml><?xml version="1.0" encoding="utf-8"?>
<sst xmlns="http://schemas.openxmlformats.org/spreadsheetml/2006/main" count="117" uniqueCount="107">
  <si>
    <t>№ п\п</t>
  </si>
  <si>
    <t>%</t>
  </si>
  <si>
    <t>Налог на доходы физических лиц</t>
  </si>
  <si>
    <t>Единый налог на вмененный доход для отдельных видов деятельности</t>
  </si>
  <si>
    <t>Налог на  имущество физических лиц</t>
  </si>
  <si>
    <t>Земельный налог</t>
  </si>
  <si>
    <t>из них:</t>
  </si>
  <si>
    <t>Плата за негативное воздействие на окружающую среду</t>
  </si>
  <si>
    <t>Прочие неналоговые доходы</t>
  </si>
  <si>
    <t xml:space="preserve">в том числе: </t>
  </si>
  <si>
    <t>НАЛОГОВЫЕ ДОХОДЫ</t>
  </si>
  <si>
    <t>НЕНАЛОГОВЫЕ ДОХОДЫ</t>
  </si>
  <si>
    <t>БЕЗВОЗМЕЗДНЫЕ ПОСТУПЛЕНИЯ</t>
  </si>
  <si>
    <t>Платежи от государственных и муниципальных унитарных предприятий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</si>
  <si>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</si>
  <si>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Субсидии  бюджетам субъектов  Российской Федерации и муниципальных образований (межбюджетные субсидии)</t>
  </si>
  <si>
    <t>Штрафные санкции, возмещение ущерба</t>
  </si>
  <si>
    <t>ВСЕГО ДОХОДОВ: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</si>
  <si>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</si>
  <si>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</si>
  <si>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Иные межбюджетные трансферты</t>
  </si>
  <si>
    <t xml:space="preserve">                 (тыс. руб.)</t>
  </si>
  <si>
    <t>Отклонение</t>
  </si>
  <si>
    <t>9.1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</si>
  <si>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</si>
  <si>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</si>
  <si>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поступления от использования имущества,  находящегося в собственности городских округов  (за исключением имущества муниципальных бюджетных и автономных учреждений, а также имущества  государственных и муниципальных унитарных предприятий, в том числе казенных)</t>
  </si>
  <si>
    <t xml:space="preserve">Прочие доходы от оказания платных услуг (работ) получателями средств бюджетов городских округов и прочие доходы от компенсации затрат бюджетов городских округов </t>
  </si>
  <si>
    <t>Платежи, взимаемые органами местного самоуправления (организациями) городских округов за выполнение определенных функций</t>
  </si>
  <si>
    <t>Доходы от продажи материальных и нематериальных активов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</si>
  <si>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</si>
  <si>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Налог, взимаемый в связи с применением патентной системы налогообложения</t>
  </si>
  <si>
    <t>9.2</t>
  </si>
  <si>
    <t>доходы, получаемые в виде арендной 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</si>
  <si>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</si>
  <si>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</t>
  </si>
  <si>
    <t>-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</si>
  <si>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по договорам на установку и эксплуатацию рекламной конструкции)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</si>
  <si>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(плата за наем)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</si>
  <si>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</si>
  <si>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налоги и сборы (по отмененным местным налогам и сборам)</t>
  </si>
  <si>
    <t>Доходы бюджетов бюджетной системы Российской Федерации от возврата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</si>
  <si>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</si>
  <si>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
</t>
  </si>
  <si>
    <t>Субвенции бюджетам субъектов  Российской Федерации и муниципальных образований</t>
  </si>
  <si>
    <t>НАЛОГОВЫЕ И НЕНАЛОГОВЫЕ ДОХОДЫ</t>
  </si>
  <si>
    <t>1.</t>
  </si>
  <si>
    <t>2.</t>
  </si>
  <si>
    <t>3.</t>
  </si>
  <si>
    <t>4.</t>
  </si>
  <si>
    <t>5.</t>
  </si>
  <si>
    <t>6.</t>
  </si>
  <si>
    <t>7.</t>
  </si>
  <si>
    <t>10.</t>
  </si>
  <si>
    <t>11.</t>
  </si>
  <si>
    <t>11.1.</t>
  </si>
  <si>
    <t>12.</t>
  </si>
  <si>
    <t>12.1.</t>
  </si>
  <si>
    <t>13.</t>
  </si>
  <si>
    <t>13.1.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</si>
  <si>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</si>
  <si>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</si>
  <si>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</si>
  <si>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</si>
  <si>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</si>
  <si>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</si>
  <si>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</si>
  <si>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</si>
  <si>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</si>
  <si>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</si>
  <si>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</si>
  <si>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</si>
  <si>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Наименование  показателя</t>
  </si>
  <si>
    <t>Прочие безвозмездные поступления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</si>
  <si>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</si>
  <si>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администрации города Ставрополя</t>
  </si>
  <si>
    <t>10.1.</t>
  </si>
  <si>
    <t>11.2.</t>
  </si>
  <si>
    <t>11.3.</t>
  </si>
  <si>
    <t>13.2</t>
  </si>
  <si>
    <t>16.1.</t>
  </si>
  <si>
    <t>16.2.</t>
  </si>
  <si>
    <t>16.3.</t>
  </si>
  <si>
    <t>26.</t>
  </si>
  <si>
    <t>Единый сельскохозяйственный налог</t>
  </si>
  <si>
    <t>8.</t>
  </si>
  <si>
    <t xml:space="preserve">Государственная пошлина </t>
  </si>
  <si>
    <t>9.</t>
  </si>
  <si>
    <t>11.4.</t>
  </si>
  <si>
    <t>доходы от сдачи в аренду имущества, находящегося в оперативном управлении  органов управления городских округов и созданных ими учреждений, (за исключением имущества муниципальных бюджетных и автономных учреждений)</t>
  </si>
  <si>
    <t>16.4.</t>
  </si>
  <si>
    <t>доходы от реализации иного имущества, находящегося в  собственности городских округов (за исключением имущества  муниципальных бюджетных и автономных учреждений, а также имущества    муниципальных унитарных предприятий, в том числе казенных), в части реализации основных средств по указанному имуществу</t>
  </si>
  <si>
    <t>16.5.</t>
  </si>
  <si>
    <t>доходы от продажи земельных участков, находящихся в собственности городских округов (за исключением земельных участков бюджетных и автономных учреждений)</t>
  </si>
  <si>
    <t xml:space="preserve">Исполнение бюджета города Ставрополя по доходам                                                   </t>
  </si>
  <si>
    <t>Дотации бюджетам бюджетной системы Российской Федерации</t>
  </si>
  <si>
    <t xml:space="preserve">               к пояснительной записке к проекту решения</t>
  </si>
  <si>
    <t xml:space="preserve">               Приложение 3</t>
  </si>
  <si>
    <t xml:space="preserve">               Ставропольской городской Думы</t>
  </si>
  <si>
    <t xml:space="preserve">               «Об отчете об исполнении бюджета </t>
  </si>
  <si>
    <t>руководитель комитета финансов и бюджета</t>
  </si>
  <si>
    <t>Н.А. Бондаренко</t>
  </si>
  <si>
    <t xml:space="preserve">               города Ставрополя за 2020 год»</t>
  </si>
  <si>
    <t>за 2020 год</t>
  </si>
  <si>
    <t>План на                2020 год</t>
  </si>
  <si>
    <t>Факт за                        2020 год</t>
  </si>
  <si>
    <t>Заместитель главы администрации города Ставрополя,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</si>
</sst>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/>
    <xf numFmtId="0" fontId="3" fillId="2" borderId="0" xfId="0" applyFont="1" applyFill="1"/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4" fontId="1" fillId="2" borderId="0" xfId="0" applyNumberFormat="1" applyFont="1" applyFill="1"/>
    <xf numFmtId="0" fontId="2" fillId="2" borderId="0" xfId="0" applyFont="1" applyFill="1" applyAlignment="1">
      <alignment horizontal="center"/>
    </xf>
    <xf numFmtId="4" fontId="2" fillId="0" borderId="0" xfId="0" applyNumberFormat="1" applyFont="1" applyFill="1" applyBorder="1" applyAlignment="1">
      <alignment wrapText="1"/>
    </xf>
    <xf numFmtId="4" fontId="2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Alignment="1">
      <alignment vertical="center"/>
    </xf>
    <xf numFmtId="49" fontId="2" fillId="2" borderId="1" xfId="0" applyNumberFormat="1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/>
    <xf numFmtId="0" fontId="2" fillId="2" borderId="0" xfId="0" applyFont="1" applyFill="1" applyBorder="1" applyAlignment="1">
      <alignment vertical="top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2"/>
  <sheetViews>
    <sheetView tabSelected="1" zoomScale="80" zoomScaleNormal="80" zoomScaleSheetLayoutView="90" workbookViewId="0">
      <selection activeCell="A70" sqref="A70:XFD70"/>
    </sheetView>
  </sheetViews>
  <sheetFormatPr defaultColWidth="9.140625" defaultRowHeight="15.75"/>
  <cols>
    <col min="1" max="1" width="6.28515625" style="13" customWidth="1"/>
    <col min="2" max="2" width="56" style="1" customWidth="1"/>
    <col min="3" max="5" width="17.7109375" style="1" customWidth="1"/>
    <col min="6" max="6" width="17.7109375" style="8" customWidth="1"/>
    <col min="7" max="7" width="9.140625" style="1" hidden="1" customWidth="1"/>
    <col min="8" max="8" width="7.42578125" style="1" customWidth="1"/>
    <col min="9" max="9" width="14.5703125" style="1" customWidth="1"/>
    <col min="10" max="16384" width="9.140625" style="1"/>
  </cols>
  <sheetData>
    <row r="1" spans="1:8" s="3" customFormat="1" ht="15" customHeight="1">
      <c r="A1" s="13"/>
      <c r="D1" s="2" t="s">
        <v>97</v>
      </c>
    </row>
    <row r="2" spans="1:8" s="3" customFormat="1" ht="15" customHeight="1">
      <c r="A2" s="13"/>
      <c r="D2" s="29" t="s">
        <v>96</v>
      </c>
    </row>
    <row r="3" spans="1:8" s="3" customFormat="1" ht="15" customHeight="1">
      <c r="A3" s="13"/>
      <c r="D3" s="29" t="s">
        <v>98</v>
      </c>
    </row>
    <row r="4" spans="1:8" s="3" customFormat="1" ht="15" customHeight="1">
      <c r="A4" s="13"/>
      <c r="D4" s="29" t="s">
        <v>99</v>
      </c>
    </row>
    <row r="5" spans="1:8" s="3" customFormat="1" ht="15" customHeight="1">
      <c r="A5" s="13"/>
      <c r="D5" s="29" t="s">
        <v>102</v>
      </c>
    </row>
    <row r="6" spans="1:8" ht="20.25" customHeight="1">
      <c r="B6" s="3"/>
      <c r="C6" s="3"/>
      <c r="D6" s="29"/>
      <c r="F6" s="3"/>
      <c r="G6" s="3"/>
      <c r="H6" s="3"/>
    </row>
    <row r="7" spans="1:8" s="4" customFormat="1" ht="18.75">
      <c r="A7" s="38" t="s">
        <v>94</v>
      </c>
      <c r="B7" s="38"/>
      <c r="C7" s="38"/>
      <c r="D7" s="38"/>
      <c r="E7" s="38"/>
      <c r="F7" s="38"/>
    </row>
    <row r="8" spans="1:8" s="4" customFormat="1" ht="18.75">
      <c r="A8" s="38" t="s">
        <v>103</v>
      </c>
      <c r="B8" s="38"/>
      <c r="C8" s="38"/>
      <c r="D8" s="38"/>
      <c r="E8" s="38"/>
      <c r="F8" s="38"/>
    </row>
    <row r="9" spans="1:8">
      <c r="B9" s="3"/>
      <c r="C9" s="3"/>
      <c r="D9" s="3"/>
      <c r="E9" s="40" t="s">
        <v>21</v>
      </c>
      <c r="F9" s="40"/>
    </row>
    <row r="10" spans="1:8" ht="12.75" customHeight="1">
      <c r="A10" s="39" t="s">
        <v>0</v>
      </c>
      <c r="B10" s="39" t="s">
        <v>72</v>
      </c>
      <c r="C10" s="41" t="s">
        <v>104</v>
      </c>
      <c r="D10" s="39" t="s">
        <v>105</v>
      </c>
      <c r="E10" s="39" t="s">
        <v>22</v>
      </c>
      <c r="F10" s="39" t="s">
        <v>1</v>
      </c>
      <c r="G10" s="5"/>
    </row>
    <row r="11" spans="1:8" ht="52.5" customHeight="1">
      <c r="A11" s="39"/>
      <c r="B11" s="39"/>
      <c r="C11" s="42"/>
      <c r="D11" s="39"/>
      <c r="E11" s="39"/>
      <c r="F11" s="39"/>
      <c r="G11" s="5"/>
    </row>
    <row r="12" spans="1:8" s="13" customFormat="1" ht="18" customHeight="1">
      <c r="A12" s="27">
        <v>1</v>
      </c>
      <c r="B12" s="27">
        <v>2</v>
      </c>
      <c r="C12" s="27">
        <v>3</v>
      </c>
      <c r="D12" s="27">
        <v>4</v>
      </c>
      <c r="E12" s="27">
        <v>5</v>
      </c>
      <c r="F12" s="27">
        <v>6</v>
      </c>
      <c r="G12" s="16"/>
    </row>
    <row r="13" spans="1:8">
      <c r="A13" s="6"/>
      <c r="B13" s="17" t="s">
        <v>45</v>
      </c>
      <c r="C13" s="32">
        <f t="shared" ref="C13:D13" si="0">C14+C27</f>
        <v>4811842.68</v>
      </c>
      <c r="D13" s="20">
        <f t="shared" si="0"/>
        <v>4844049.13</v>
      </c>
      <c r="E13" s="20">
        <f>D13-C13</f>
        <v>32206.450000000186</v>
      </c>
      <c r="F13" s="23">
        <f>D13/C13*100</f>
        <v>100.66931635429113</v>
      </c>
      <c r="G13" s="5"/>
      <c r="H13" s="15"/>
    </row>
    <row r="14" spans="1:8">
      <c r="A14" s="17"/>
      <c r="B14" s="7" t="s">
        <v>10</v>
      </c>
      <c r="C14" s="21">
        <f t="shared" ref="C14:D14" si="1">C15+C16+C17+C19+C20+C21+C23+C18+C22</f>
        <v>4016017.8</v>
      </c>
      <c r="D14" s="21">
        <f t="shared" si="1"/>
        <v>4065967.63</v>
      </c>
      <c r="E14" s="20">
        <f>D14-C14</f>
        <v>49949.830000000075</v>
      </c>
      <c r="F14" s="23">
        <f>D14/C14*100</f>
        <v>101.24376515462656</v>
      </c>
    </row>
    <row r="15" spans="1:8">
      <c r="A15" s="17" t="s">
        <v>46</v>
      </c>
      <c r="B15" s="7" t="s">
        <v>2</v>
      </c>
      <c r="C15" s="21">
        <v>2679012.4</v>
      </c>
      <c r="D15" s="21">
        <v>2711446.18</v>
      </c>
      <c r="E15" s="20">
        <f t="shared" ref="E15:E26" si="2">D15-C15</f>
        <v>32433.780000000261</v>
      </c>
      <c r="F15" s="23">
        <f t="shared" ref="F15:F62" si="3">D15/C15*100</f>
        <v>101.2106618095534</v>
      </c>
    </row>
    <row r="16" spans="1:8">
      <c r="A16" s="17" t="s">
        <v>47</v>
      </c>
      <c r="B16" s="7" t="s">
        <v>35</v>
      </c>
      <c r="C16" s="21">
        <v>24013.4</v>
      </c>
      <c r="D16" s="21">
        <v>21443.93</v>
      </c>
      <c r="E16" s="20">
        <f t="shared" si="2"/>
        <v>-2569.4700000000012</v>
      </c>
      <c r="F16" s="23">
        <f>D16/C16*100</f>
        <v>89.299849250834953</v>
      </c>
    </row>
    <row r="17" spans="1:8" ht="31.5">
      <c r="A17" s="17" t="s">
        <v>48</v>
      </c>
      <c r="B17" s="7" t="s">
        <v>3</v>
      </c>
      <c r="C17" s="21">
        <v>284316</v>
      </c>
      <c r="D17" s="21">
        <v>289442.67</v>
      </c>
      <c r="E17" s="20">
        <f t="shared" si="2"/>
        <v>5126.6699999999837</v>
      </c>
      <c r="F17" s="23">
        <f t="shared" si="3"/>
        <v>101.8031591609336</v>
      </c>
    </row>
    <row r="18" spans="1:8">
      <c r="A18" s="17" t="s">
        <v>49</v>
      </c>
      <c r="B18" s="7" t="s">
        <v>84</v>
      </c>
      <c r="C18" s="21">
        <v>6409</v>
      </c>
      <c r="D18" s="21">
        <v>6368.77</v>
      </c>
      <c r="E18" s="20">
        <f t="shared" si="2"/>
        <v>-40.229999999999563</v>
      </c>
      <c r="F18" s="23">
        <f>D18/C18*100</f>
        <v>99.372288968637861</v>
      </c>
    </row>
    <row r="19" spans="1:8" ht="31.5">
      <c r="A19" s="17" t="s">
        <v>50</v>
      </c>
      <c r="B19" s="7" t="s">
        <v>31</v>
      </c>
      <c r="C19" s="21">
        <v>39377</v>
      </c>
      <c r="D19" s="21">
        <v>40567.75</v>
      </c>
      <c r="E19" s="20">
        <f t="shared" si="2"/>
        <v>1190.75</v>
      </c>
      <c r="F19" s="23">
        <f t="shared" si="3"/>
        <v>103.02397338547884</v>
      </c>
    </row>
    <row r="20" spans="1:8">
      <c r="A20" s="17" t="s">
        <v>51</v>
      </c>
      <c r="B20" s="7" t="s">
        <v>4</v>
      </c>
      <c r="C20" s="21">
        <v>390500</v>
      </c>
      <c r="D20" s="21">
        <v>415855.63</v>
      </c>
      <c r="E20" s="20">
        <f t="shared" si="2"/>
        <v>25355.630000000005</v>
      </c>
      <c r="F20" s="23">
        <f t="shared" si="3"/>
        <v>106.493119078105</v>
      </c>
    </row>
    <row r="21" spans="1:8">
      <c r="A21" s="17" t="s">
        <v>52</v>
      </c>
      <c r="B21" s="7" t="s">
        <v>5</v>
      </c>
      <c r="C21" s="21">
        <v>501310</v>
      </c>
      <c r="D21" s="21">
        <v>487370.79</v>
      </c>
      <c r="E21" s="20">
        <f t="shared" si="2"/>
        <v>-13939.210000000021</v>
      </c>
      <c r="F21" s="23">
        <f t="shared" si="3"/>
        <v>97.219443059184925</v>
      </c>
    </row>
    <row r="22" spans="1:8">
      <c r="A22" s="17" t="s">
        <v>85</v>
      </c>
      <c r="B22" s="7" t="s">
        <v>86</v>
      </c>
      <c r="C22" s="21">
        <v>91080</v>
      </c>
      <c r="D22" s="21">
        <v>93493.55</v>
      </c>
      <c r="E22" s="20">
        <f t="shared" si="2"/>
        <v>2413.5500000000029</v>
      </c>
      <c r="F22" s="23">
        <f>D22/C22*100</f>
        <v>102.64992314448837</v>
      </c>
    </row>
    <row r="23" spans="1:8" ht="31.5">
      <c r="A23" s="17" t="s">
        <v>87</v>
      </c>
      <c r="B23" s="7" t="s">
        <v>40</v>
      </c>
      <c r="C23" s="21">
        <v>0</v>
      </c>
      <c r="D23" s="21">
        <v>-21.64</v>
      </c>
      <c r="E23" s="20">
        <f>D23-C23</f>
        <v>-21.64</v>
      </c>
      <c r="F23" s="23" t="s">
        <v>36</v>
      </c>
      <c r="H23" s="12"/>
    </row>
    <row r="24" spans="1:8" hidden="1">
      <c r="A24" s="17"/>
      <c r="B24" s="7" t="s">
        <v>6</v>
      </c>
      <c r="C24" s="21"/>
      <c r="D24" s="21"/>
      <c r="E24" s="20">
        <f t="shared" si="2"/>
        <v>0</v>
      </c>
      <c r="F24" s="23" t="e">
        <f t="shared" si="3"/>
        <v>#DIV/0!</v>
      </c>
    </row>
    <row r="25" spans="1:8" ht="78.75" hidden="1">
      <c r="A25" s="18" t="s">
        <v>23</v>
      </c>
      <c r="B25" s="7" t="s">
        <v>30</v>
      </c>
      <c r="C25" s="21"/>
      <c r="D25" s="22"/>
      <c r="E25" s="20">
        <f t="shared" si="2"/>
        <v>0</v>
      </c>
      <c r="F25" s="23" t="e">
        <f t="shared" si="3"/>
        <v>#DIV/0!</v>
      </c>
    </row>
    <row r="26" spans="1:8" hidden="1">
      <c r="A26" s="18" t="s">
        <v>32</v>
      </c>
      <c r="B26" s="7"/>
      <c r="C26" s="21"/>
      <c r="D26" s="22"/>
      <c r="E26" s="20">
        <f t="shared" si="2"/>
        <v>0</v>
      </c>
      <c r="F26" s="23" t="e">
        <f t="shared" si="3"/>
        <v>#DIV/0!</v>
      </c>
    </row>
    <row r="27" spans="1:8">
      <c r="A27" s="18"/>
      <c r="B27" s="7" t="s">
        <v>11</v>
      </c>
      <c r="C27" s="26">
        <f>C28+C31+C37+C40+C44+C45+C46+C53+C54+C55</f>
        <v>795824.87999999989</v>
      </c>
      <c r="D27" s="26">
        <f>D28+D31+D37+D40+D44+D45+D46+D53+D54+D55</f>
        <v>778081.5</v>
      </c>
      <c r="E27" s="32">
        <f>D27-C27</f>
        <v>-17743.379999999888</v>
      </c>
      <c r="F27" s="33">
        <f t="shared" si="3"/>
        <v>97.770441657968789</v>
      </c>
      <c r="G27" s="34"/>
      <c r="H27" s="34"/>
    </row>
    <row r="28" spans="1:8" ht="94.5">
      <c r="A28" s="18" t="s">
        <v>53</v>
      </c>
      <c r="B28" s="7" t="s">
        <v>18</v>
      </c>
      <c r="C28" s="21">
        <f t="shared" ref="C28:D28" si="4">C30</f>
        <v>7423.36</v>
      </c>
      <c r="D28" s="21">
        <f t="shared" si="4"/>
        <v>7431.9</v>
      </c>
      <c r="E28" s="20">
        <f>D28-C28</f>
        <v>8.5399999999999636</v>
      </c>
      <c r="F28" s="23">
        <f t="shared" si="3"/>
        <v>100.11504224502113</v>
      </c>
    </row>
    <row r="29" spans="1:8" ht="15" customHeight="1">
      <c r="A29" s="18"/>
      <c r="B29" s="7" t="s">
        <v>6</v>
      </c>
      <c r="C29" s="21"/>
      <c r="D29" s="21"/>
      <c r="E29" s="20"/>
      <c r="F29" s="23"/>
    </row>
    <row r="30" spans="1:8" ht="63">
      <c r="A30" s="18" t="s">
        <v>76</v>
      </c>
      <c r="B30" s="7" t="s">
        <v>19</v>
      </c>
      <c r="C30" s="21">
        <v>7423.36</v>
      </c>
      <c r="D30" s="21">
        <v>7431.9</v>
      </c>
      <c r="E30" s="20">
        <f>D30-C30</f>
        <v>8.5399999999999636</v>
      </c>
      <c r="F30" s="23">
        <f t="shared" si="3"/>
        <v>100.11504224502113</v>
      </c>
    </row>
    <row r="31" spans="1:8" ht="110.25">
      <c r="A31" s="18" t="s">
        <v>54</v>
      </c>
      <c r="B31" s="7" t="s">
        <v>24</v>
      </c>
      <c r="C31" s="21">
        <f t="shared" ref="C31:D31" si="5">C33+C34+C35+C36</f>
        <v>578706.62</v>
      </c>
      <c r="D31" s="21">
        <f t="shared" si="5"/>
        <v>580088.99</v>
      </c>
      <c r="E31" s="20">
        <f t="shared" ref="E31" si="6">D31-C31</f>
        <v>1382.3699999999953</v>
      </c>
      <c r="F31" s="23">
        <f t="shared" si="3"/>
        <v>100.23887233223631</v>
      </c>
    </row>
    <row r="32" spans="1:8">
      <c r="A32" s="18"/>
      <c r="B32" s="7" t="s">
        <v>6</v>
      </c>
      <c r="C32" s="21"/>
      <c r="D32" s="21"/>
      <c r="E32" s="20"/>
      <c r="F32" s="23"/>
    </row>
    <row r="33" spans="1:6" ht="94.5">
      <c r="A33" s="18" t="s">
        <v>55</v>
      </c>
      <c r="B33" s="7" t="s">
        <v>33</v>
      </c>
      <c r="C33" s="21">
        <v>484031.35</v>
      </c>
      <c r="D33" s="22">
        <v>485374.67</v>
      </c>
      <c r="E33" s="20">
        <f>D33-C33</f>
        <v>1343.320000000007</v>
      </c>
      <c r="F33" s="23">
        <f t="shared" si="3"/>
        <v>100.27752747833378</v>
      </c>
    </row>
    <row r="34" spans="1:6" ht="94.5">
      <c r="A34" s="18" t="s">
        <v>77</v>
      </c>
      <c r="B34" s="7" t="s">
        <v>25</v>
      </c>
      <c r="C34" s="21">
        <v>9875.27</v>
      </c>
      <c r="D34" s="22">
        <v>10189.07</v>
      </c>
      <c r="E34" s="20">
        <f>D34-C34</f>
        <v>313.79999999999927</v>
      </c>
      <c r="F34" s="23">
        <f t="shared" si="3"/>
        <v>103.17763463682512</v>
      </c>
    </row>
    <row r="35" spans="1:6" ht="78.75">
      <c r="A35" s="30" t="s">
        <v>78</v>
      </c>
      <c r="B35" s="7" t="s">
        <v>89</v>
      </c>
      <c r="C35" s="21">
        <v>74800</v>
      </c>
      <c r="D35" s="22">
        <v>75153.740000000005</v>
      </c>
      <c r="E35" s="20">
        <f>D35-C35</f>
        <v>353.74000000000524</v>
      </c>
      <c r="F35" s="23">
        <f t="shared" si="3"/>
        <v>100.47291443850268</v>
      </c>
    </row>
    <row r="36" spans="1:6" ht="81" customHeight="1">
      <c r="A36" s="19" t="s">
        <v>88</v>
      </c>
      <c r="B36" s="7" t="s">
        <v>43</v>
      </c>
      <c r="C36" s="21">
        <v>10000</v>
      </c>
      <c r="D36" s="22">
        <v>9371.51</v>
      </c>
      <c r="E36" s="20">
        <f>D36-C36</f>
        <v>-628.48999999999978</v>
      </c>
      <c r="F36" s="23">
        <f t="shared" si="3"/>
        <v>93.715100000000007</v>
      </c>
    </row>
    <row r="37" spans="1:6" ht="31.5">
      <c r="A37" s="19" t="s">
        <v>56</v>
      </c>
      <c r="B37" s="7" t="s">
        <v>13</v>
      </c>
      <c r="C37" s="21">
        <f t="shared" ref="C37:D37" si="7">C39</f>
        <v>0</v>
      </c>
      <c r="D37" s="21">
        <f t="shared" si="7"/>
        <v>-9550.0499999999993</v>
      </c>
      <c r="E37" s="20">
        <f>D37-C37</f>
        <v>-9550.0499999999993</v>
      </c>
      <c r="F37" s="23" t="s">
        <v>36</v>
      </c>
    </row>
    <row r="38" spans="1:6">
      <c r="A38" s="18"/>
      <c r="B38" s="7" t="s">
        <v>6</v>
      </c>
      <c r="C38" s="21"/>
      <c r="D38" s="21"/>
      <c r="E38" s="20"/>
      <c r="F38" s="23"/>
    </row>
    <row r="39" spans="1:6" ht="63">
      <c r="A39" s="18" t="s">
        <v>57</v>
      </c>
      <c r="B39" s="7" t="s">
        <v>14</v>
      </c>
      <c r="C39" s="21">
        <v>0</v>
      </c>
      <c r="D39" s="21">
        <v>-9550.0499999999993</v>
      </c>
      <c r="E39" s="20">
        <f>D39-C39</f>
        <v>-9550.0499999999993</v>
      </c>
      <c r="F39" s="23" t="s">
        <v>36</v>
      </c>
    </row>
    <row r="40" spans="1:6" ht="94.5">
      <c r="A40" s="18" t="s">
        <v>58</v>
      </c>
      <c r="B40" s="7" t="s">
        <v>26</v>
      </c>
      <c r="C40" s="21">
        <f>C42+C43</f>
        <v>3012.9</v>
      </c>
      <c r="D40" s="21">
        <f>D42+D43</f>
        <v>2748.55</v>
      </c>
      <c r="E40" s="20">
        <f>D40-C40</f>
        <v>-264.34999999999991</v>
      </c>
      <c r="F40" s="23">
        <f t="shared" si="3"/>
        <v>91.226061269872886</v>
      </c>
    </row>
    <row r="41" spans="1:6">
      <c r="A41" s="18"/>
      <c r="B41" s="7" t="s">
        <v>6</v>
      </c>
      <c r="C41" s="21"/>
      <c r="D41" s="21"/>
      <c r="E41" s="20"/>
      <c r="F41" s="23"/>
    </row>
    <row r="42" spans="1:6" ht="110.25">
      <c r="A42" s="18" t="s">
        <v>59</v>
      </c>
      <c r="B42" s="7" t="s">
        <v>37</v>
      </c>
      <c r="C42" s="21">
        <v>0</v>
      </c>
      <c r="D42" s="22">
        <v>72</v>
      </c>
      <c r="E42" s="20">
        <f t="shared" ref="E42:E52" si="8">D42-C42</f>
        <v>72</v>
      </c>
      <c r="F42" s="23" t="s">
        <v>36</v>
      </c>
    </row>
    <row r="43" spans="1:6" ht="110.25">
      <c r="A43" s="18" t="s">
        <v>79</v>
      </c>
      <c r="B43" s="7" t="s">
        <v>38</v>
      </c>
      <c r="C43" s="26">
        <v>3012.9</v>
      </c>
      <c r="D43" s="22">
        <v>2676.55</v>
      </c>
      <c r="E43" s="20">
        <f t="shared" si="8"/>
        <v>-336.34999999999991</v>
      </c>
      <c r="F43" s="23">
        <f t="shared" si="3"/>
        <v>88.836337083872678</v>
      </c>
    </row>
    <row r="44" spans="1:6" ht="31.5">
      <c r="A44" s="18" t="s">
        <v>60</v>
      </c>
      <c r="B44" s="7" t="s">
        <v>7</v>
      </c>
      <c r="C44" s="21">
        <v>4557.08</v>
      </c>
      <c r="D44" s="22">
        <v>4599.6400000000003</v>
      </c>
      <c r="E44" s="20">
        <f t="shared" si="8"/>
        <v>42.5600000000004</v>
      </c>
      <c r="F44" s="23">
        <f t="shared" si="3"/>
        <v>100.93393137710991</v>
      </c>
    </row>
    <row r="45" spans="1:6" ht="63">
      <c r="A45" s="18" t="s">
        <v>61</v>
      </c>
      <c r="B45" s="7" t="s">
        <v>27</v>
      </c>
      <c r="C45" s="21">
        <v>12810.38</v>
      </c>
      <c r="D45" s="22">
        <v>10156.41</v>
      </c>
      <c r="E45" s="20">
        <f t="shared" si="8"/>
        <v>-2653.9699999999993</v>
      </c>
      <c r="F45" s="23">
        <f t="shared" si="3"/>
        <v>79.282659843033542</v>
      </c>
    </row>
    <row r="46" spans="1:6" ht="31.5">
      <c r="A46" s="18" t="s">
        <v>62</v>
      </c>
      <c r="B46" s="7" t="s">
        <v>29</v>
      </c>
      <c r="C46" s="22">
        <f t="shared" ref="C46:D46" si="9">C48+C51+C49+C50+C52</f>
        <v>108914.45999999999</v>
      </c>
      <c r="D46" s="22">
        <f t="shared" si="9"/>
        <v>110863.38</v>
      </c>
      <c r="E46" s="20">
        <f t="shared" si="8"/>
        <v>1948.9200000000128</v>
      </c>
      <c r="F46" s="23">
        <f t="shared" si="3"/>
        <v>101.78940427193966</v>
      </c>
    </row>
    <row r="47" spans="1:6">
      <c r="A47" s="18"/>
      <c r="B47" s="7" t="s">
        <v>6</v>
      </c>
      <c r="C47" s="21"/>
      <c r="D47" s="22"/>
      <c r="E47" s="20"/>
      <c r="F47" s="23"/>
    </row>
    <row r="48" spans="1:6" ht="94.5">
      <c r="A48" s="18" t="s">
        <v>80</v>
      </c>
      <c r="B48" s="7" t="s">
        <v>34</v>
      </c>
      <c r="C48" s="21">
        <v>393</v>
      </c>
      <c r="D48" s="22">
        <v>841.47</v>
      </c>
      <c r="E48" s="20">
        <f t="shared" si="8"/>
        <v>448.47</v>
      </c>
      <c r="F48" s="23">
        <f t="shared" si="3"/>
        <v>214.1145038167939</v>
      </c>
    </row>
    <row r="49" spans="1:8" ht="94.5">
      <c r="A49" s="18" t="s">
        <v>81</v>
      </c>
      <c r="B49" s="24" t="s">
        <v>74</v>
      </c>
      <c r="C49" s="21">
        <v>8.3699999999999992</v>
      </c>
      <c r="D49" s="22">
        <v>8.89</v>
      </c>
      <c r="E49" s="20">
        <f t="shared" si="8"/>
        <v>0.52000000000000135</v>
      </c>
      <c r="F49" s="23">
        <f t="shared" si="3"/>
        <v>106.21266427718041</v>
      </c>
    </row>
    <row r="50" spans="1:8" ht="115.9" customHeight="1">
      <c r="A50" s="18" t="s">
        <v>82</v>
      </c>
      <c r="B50" s="24" t="s">
        <v>91</v>
      </c>
      <c r="C50" s="21">
        <v>19192.18</v>
      </c>
      <c r="D50" s="22">
        <v>19052.560000000001</v>
      </c>
      <c r="E50" s="20">
        <f t="shared" si="8"/>
        <v>-139.61999999999898</v>
      </c>
      <c r="F50" s="23">
        <f t="shared" ref="F50" si="10">D50/C50*100</f>
        <v>99.272516201911415</v>
      </c>
    </row>
    <row r="51" spans="1:8" ht="70.150000000000006" customHeight="1">
      <c r="A51" s="18" t="s">
        <v>90</v>
      </c>
      <c r="B51" s="24" t="s">
        <v>39</v>
      </c>
      <c r="C51" s="21">
        <v>89320.91</v>
      </c>
      <c r="D51" s="22">
        <v>90966.55</v>
      </c>
      <c r="E51" s="20">
        <f t="shared" si="8"/>
        <v>1645.6399999999994</v>
      </c>
      <c r="F51" s="23">
        <f t="shared" si="3"/>
        <v>101.84239054438653</v>
      </c>
    </row>
    <row r="52" spans="1:8" ht="70.150000000000006" customHeight="1">
      <c r="A52" s="18" t="s">
        <v>92</v>
      </c>
      <c r="B52" s="24" t="s">
        <v>93</v>
      </c>
      <c r="C52" s="21">
        <v>0</v>
      </c>
      <c r="D52" s="22">
        <v>-6.09</v>
      </c>
      <c r="E52" s="20">
        <f t="shared" si="8"/>
        <v>-6.09</v>
      </c>
      <c r="F52" s="23" t="s">
        <v>36</v>
      </c>
    </row>
    <row r="53" spans="1:8" ht="56.45" customHeight="1">
      <c r="A53" s="18" t="s">
        <v>63</v>
      </c>
      <c r="B53" s="7" t="s">
        <v>28</v>
      </c>
      <c r="C53" s="21">
        <v>6674.85</v>
      </c>
      <c r="D53" s="22">
        <v>6754.71</v>
      </c>
      <c r="E53" s="20">
        <f t="shared" ref="E53:E56" si="11">D53-C53</f>
        <v>79.859999999999673</v>
      </c>
      <c r="F53" s="23">
        <f t="shared" si="3"/>
        <v>101.19643138048045</v>
      </c>
    </row>
    <row r="54" spans="1:8">
      <c r="A54" s="18" t="s">
        <v>64</v>
      </c>
      <c r="B54" s="7" t="s">
        <v>16</v>
      </c>
      <c r="C54" s="21">
        <v>71645.75</v>
      </c>
      <c r="D54" s="22">
        <v>62997.35</v>
      </c>
      <c r="E54" s="20">
        <f t="shared" si="11"/>
        <v>-8648.4000000000015</v>
      </c>
      <c r="F54" s="23">
        <f t="shared" si="3"/>
        <v>87.928942051691834</v>
      </c>
    </row>
    <row r="55" spans="1:8">
      <c r="A55" s="18" t="s">
        <v>65</v>
      </c>
      <c r="B55" s="7" t="s">
        <v>8</v>
      </c>
      <c r="C55" s="21">
        <v>2079.48</v>
      </c>
      <c r="D55" s="22">
        <v>1990.62</v>
      </c>
      <c r="E55" s="20">
        <f t="shared" si="11"/>
        <v>-88.860000000000127</v>
      </c>
      <c r="F55" s="23">
        <f t="shared" si="3"/>
        <v>95.726816319464476</v>
      </c>
    </row>
    <row r="56" spans="1:8">
      <c r="A56" s="18"/>
      <c r="B56" s="7" t="s">
        <v>12</v>
      </c>
      <c r="C56" s="26">
        <f t="shared" ref="C56" si="12">C59+C60+C61+C63+C64+C62+C58</f>
        <v>9623411.9800000004</v>
      </c>
      <c r="D56" s="21">
        <f>D59+D60+D61+D63+D64+D62+D58</f>
        <v>9377565.0300000012</v>
      </c>
      <c r="E56" s="20">
        <f t="shared" si="11"/>
        <v>-245846.94999999925</v>
      </c>
      <c r="F56" s="23">
        <f t="shared" si="3"/>
        <v>97.445324480434437</v>
      </c>
      <c r="H56" s="12"/>
    </row>
    <row r="57" spans="1:8">
      <c r="A57" s="18"/>
      <c r="B57" s="7" t="s">
        <v>9</v>
      </c>
      <c r="C57" s="21"/>
      <c r="D57" s="21"/>
      <c r="E57" s="20"/>
      <c r="F57" s="23"/>
    </row>
    <row r="58" spans="1:8" ht="31.5">
      <c r="A58" s="18" t="s">
        <v>66</v>
      </c>
      <c r="B58" s="7" t="s">
        <v>95</v>
      </c>
      <c r="C58" s="21">
        <v>273685.21000000002</v>
      </c>
      <c r="D58" s="21">
        <v>273685.21000000002</v>
      </c>
      <c r="E58" s="20">
        <f>D58-C58</f>
        <v>0</v>
      </c>
      <c r="F58" s="23">
        <f t="shared" si="3"/>
        <v>100</v>
      </c>
    </row>
    <row r="59" spans="1:8" ht="47.25">
      <c r="A59" s="18" t="s">
        <v>67</v>
      </c>
      <c r="B59" s="7" t="s">
        <v>15</v>
      </c>
      <c r="C59" s="21">
        <v>3219230.98</v>
      </c>
      <c r="D59" s="21">
        <v>3059712.76</v>
      </c>
      <c r="E59" s="20">
        <f>D59-C59</f>
        <v>-159518.2200000002</v>
      </c>
      <c r="F59" s="23">
        <f t="shared" si="3"/>
        <v>95.044834589657185</v>
      </c>
      <c r="H59" s="12"/>
    </row>
    <row r="60" spans="1:8" ht="31.5">
      <c r="A60" s="18" t="s">
        <v>68</v>
      </c>
      <c r="B60" s="7" t="s">
        <v>44</v>
      </c>
      <c r="C60" s="21">
        <v>6061284.5099999998</v>
      </c>
      <c r="D60" s="21">
        <v>6011916.5599999996</v>
      </c>
      <c r="E60" s="20">
        <f>D60-C60</f>
        <v>-49367.950000000186</v>
      </c>
      <c r="F60" s="23">
        <f t="shared" si="3"/>
        <v>99.185520001271144</v>
      </c>
      <c r="H60" s="12"/>
    </row>
    <row r="61" spans="1:8">
      <c r="A61" s="18" t="s">
        <v>69</v>
      </c>
      <c r="B61" s="25" t="s">
        <v>20</v>
      </c>
      <c r="C61" s="21">
        <v>80904.149999999994</v>
      </c>
      <c r="D61" s="21">
        <v>77736.710000000006</v>
      </c>
      <c r="E61" s="20">
        <f t="shared" ref="E61:E63" si="13">D61-C61</f>
        <v>-3167.4399999999878</v>
      </c>
      <c r="F61" s="23">
        <f t="shared" si="3"/>
        <v>96.084947434711339</v>
      </c>
      <c r="H61" s="12"/>
    </row>
    <row r="62" spans="1:8">
      <c r="A62" s="18" t="s">
        <v>70</v>
      </c>
      <c r="B62" s="25" t="s">
        <v>73</v>
      </c>
      <c r="C62" s="21">
        <v>7487.12</v>
      </c>
      <c r="D62" s="21">
        <v>7487.12</v>
      </c>
      <c r="E62" s="20">
        <f t="shared" si="13"/>
        <v>0</v>
      </c>
      <c r="F62" s="23">
        <f t="shared" si="3"/>
        <v>100</v>
      </c>
      <c r="H62" s="12"/>
    </row>
    <row r="63" spans="1:8" ht="47.25">
      <c r="A63" s="18" t="s">
        <v>71</v>
      </c>
      <c r="B63" s="24" t="s">
        <v>41</v>
      </c>
      <c r="C63" s="21">
        <v>0</v>
      </c>
      <c r="D63" s="21">
        <v>14.91</v>
      </c>
      <c r="E63" s="20">
        <f t="shared" si="13"/>
        <v>14.91</v>
      </c>
      <c r="F63" s="23" t="s">
        <v>36</v>
      </c>
      <c r="H63" s="12"/>
    </row>
    <row r="64" spans="1:8" ht="62.45" customHeight="1">
      <c r="A64" s="18" t="s">
        <v>83</v>
      </c>
      <c r="B64" s="7" t="s">
        <v>42</v>
      </c>
      <c r="C64" s="21">
        <v>-19179.990000000002</v>
      </c>
      <c r="D64" s="21">
        <v>-52988.24</v>
      </c>
      <c r="E64" s="20">
        <f>D64-C64</f>
        <v>-33808.25</v>
      </c>
      <c r="F64" s="23">
        <f>D64/C64*100</f>
        <v>276.26834007734101</v>
      </c>
    </row>
    <row r="65" spans="1:9">
      <c r="A65" s="18"/>
      <c r="B65" s="7" t="s">
        <v>17</v>
      </c>
      <c r="C65" s="26">
        <f>C56+C13</f>
        <v>14435254.66</v>
      </c>
      <c r="D65" s="26">
        <f>D56+D13</f>
        <v>14221614.16</v>
      </c>
      <c r="E65" s="20">
        <f>D65-C65</f>
        <v>-213640.5</v>
      </c>
      <c r="F65" s="23">
        <f>D65/C65*100</f>
        <v>98.520008790755895</v>
      </c>
      <c r="H65" s="14"/>
      <c r="I65" s="14"/>
    </row>
    <row r="66" spans="1:9">
      <c r="A66" s="9"/>
      <c r="B66" s="10"/>
      <c r="C66" s="10"/>
      <c r="D66" s="11"/>
      <c r="E66" s="11"/>
      <c r="F66" s="28"/>
    </row>
    <row r="67" spans="1:9" s="10" customFormat="1">
      <c r="A67" s="35" t="s">
        <v>106</v>
      </c>
      <c r="B67" s="35"/>
      <c r="C67" s="35"/>
    </row>
    <row r="68" spans="1:9" s="10" customFormat="1">
      <c r="A68" s="35" t="s">
        <v>100</v>
      </c>
      <c r="B68" s="35"/>
    </row>
    <row r="69" spans="1:9" s="10" customFormat="1">
      <c r="A69" s="35" t="s">
        <v>75</v>
      </c>
      <c r="B69" s="35"/>
      <c r="F69" s="31" t="s">
        <v>101</v>
      </c>
    </row>
    <row r="70" spans="1:9" s="10" customFormat="1">
      <c r="A70" s="35"/>
      <c r="B70" s="35"/>
    </row>
    <row r="71" spans="1:9">
      <c r="A71" s="35"/>
      <c r="B71" s="35"/>
      <c r="F71" s="10"/>
    </row>
    <row r="72" spans="1:9">
      <c r="A72" s="36"/>
      <c r="B72" s="36"/>
      <c r="C72" s="3"/>
      <c r="E72" s="37"/>
      <c r="F72" s="37"/>
    </row>
  </sheetData>
  <mergeCells count="16">
    <mergeCell ref="A69:B69"/>
    <mergeCell ref="A7:F7"/>
    <mergeCell ref="F10:F11"/>
    <mergeCell ref="E10:E11"/>
    <mergeCell ref="A10:A11"/>
    <mergeCell ref="B10:B11"/>
    <mergeCell ref="D10:D11"/>
    <mergeCell ref="E9:F9"/>
    <mergeCell ref="C10:C11"/>
    <mergeCell ref="A8:F8"/>
    <mergeCell ref="A67:C67"/>
    <mergeCell ref="A68:B68"/>
    <mergeCell ref="A70:B70"/>
    <mergeCell ref="A71:B71"/>
    <mergeCell ref="A72:B72"/>
    <mergeCell ref="E72:F72"/>
  </mergeCells>
  <phoneticPr fontId="4" type="noConversion"/>
  <pageMargins left="0.6692913385826772" right="0.19685039370078741" top="0.39370078740157483" bottom="0.47244094488188981" header="0.19685039370078741" footer="0.23622047244094491"/>
  <pageSetup paperSize="9" scale="60" fitToHeight="2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S.Faleeva</cp:lastModifiedBy>
  <cp:lastPrinted>2021-03-05T11:41:51Z</cp:lastPrinted>
  <dcterms:created xsi:type="dcterms:W3CDTF">2006-05-24T08:07:31Z</dcterms:created>
  <dcterms:modified xsi:type="dcterms:W3CDTF">2021-03-15T12:36:27Z</dcterms:modified>
</cp:coreProperties>
</file>